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29.xml" ContentType="application/vnd.openxmlformats-officedocument.spreadsheetml.comments+xml"/>
  <Override PartName="/xl/drawings/drawing34.xml" ContentType="application/vnd.openxmlformats-officedocument.drawing+xml"/>
  <Override PartName="/xl/comments30.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31.xml" ContentType="application/vnd.openxmlformats-officedocument.spreadsheetml.comments+xml"/>
  <Override PartName="/xl/drawings/drawing38.xml" ContentType="application/vnd.openxmlformats-officedocument.drawing+xml"/>
  <Override PartName="/xl/comments32.xml" ContentType="application/vnd.openxmlformats-officedocument.spreadsheetml.comments+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comments35.xml" ContentType="application/vnd.openxmlformats-officedocument.spreadsheetml.comments+xml"/>
  <Override PartName="/xl/drawings/drawing42.xml" ContentType="application/vnd.openxmlformats-officedocument.drawing+xml"/>
  <Override PartName="/xl/comments36.xml" ContentType="application/vnd.openxmlformats-officedocument.spreadsheetml.comments+xml"/>
  <Override PartName="/xl/drawings/drawing43.xml" ContentType="application/vnd.openxmlformats-officedocument.drawing+xml"/>
  <Override PartName="/xl/comments37.xml" ContentType="application/vnd.openxmlformats-officedocument.spreadsheetml.comments+xml"/>
  <Override PartName="/xl/drawings/drawing44.xml" ContentType="application/vnd.openxmlformats-officedocument.drawing+xml"/>
  <Override PartName="/xl/comments38.xml" ContentType="application/vnd.openxmlformats-officedocument.spreadsheetml.comments+xml"/>
  <Override PartName="/xl/drawings/drawing45.xml" ContentType="application/vnd.openxmlformats-officedocument.drawing+xml"/>
  <Override PartName="/xl/comments39.xml" ContentType="application/vnd.openxmlformats-officedocument.spreadsheetml.comments+xml"/>
  <Override PartName="/xl/drawings/drawing46.xml" ContentType="application/vnd.openxmlformats-officedocument.drawing+xml"/>
  <Override PartName="/xl/comments40.xml" ContentType="application/vnd.openxmlformats-officedocument.spreadsheetml.comments+xml"/>
  <Override PartName="/xl/drawings/drawing47.xml" ContentType="application/vnd.openxmlformats-officedocument.drawing+xml"/>
  <Override PartName="/xl/comments41.xml" ContentType="application/vnd.openxmlformats-officedocument.spreadsheetml.comments+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https://bretrust-my.sharepoint.com/personal/ewan_clegg_bregroup_com/Documents/Documents/BREEAM/LCA/Updated tools to upload/Feb 25 update/"/>
    </mc:Choice>
  </mc:AlternateContent>
  <xr:revisionPtr revIDLastSave="108" documentId="8_{95319C9B-1C29-46C8-B021-D7924CB7ED05}" xr6:coauthVersionLast="47" xr6:coauthVersionMax="47" xr10:uidLastSave="{C9EFB3F4-BF12-4498-9B44-D8F1385E484C}"/>
  <workbookProtection workbookAlgorithmName="SHA-512" workbookHashValue="ETYgp9qD70OhbjiWvu4pBJXB5Q5PNDQByYaX3Bk0TRQGDrvlR3P0t0I+bnQP65Jp8RhWV9ld9suy3XtUj3npdA==" workbookSaltValue="dnhDVkaBXcoAasBqUdOwXA==" workbookSpinCount="100000" lockStructure="1"/>
  <bookViews>
    <workbookView xWindow="-28920" yWindow="-120" windowWidth="29040" windowHeight="15840" firstSheet="40" activeTab="48" xr2:uid="{ED7ED843-54B0-48FF-AD3B-0C6E66CC693B}"/>
  </bookViews>
  <sheets>
    <sheet name="Lookups" sheetId="7" state="veryHidden" r:id="rId1"/>
    <sheet name="Reference table" sheetId="66" state="hidden" r:id="rId2"/>
    <sheet name="Guidance" sheetId="38" r:id="rId3"/>
    <sheet name="Mat01 Calculator" sheetId="4" r:id="rId4"/>
    <sheet name="Anavitor_ECO2" sheetId="47" r:id="rId5"/>
    <sheet name="ByggLCA" sheetId="45" r:id="rId6"/>
    <sheet name="Carbonica(ImpactCt)" sheetId="60" r:id="rId7"/>
    <sheet name="COCON" sheetId="27" r:id="rId8"/>
    <sheet name="Conpact" sheetId="44" r:id="rId9"/>
    <sheet name="eLCA" sheetId="65" r:id="rId10"/>
    <sheet name="Ecometro ACV" sheetId="52" r:id="rId11"/>
    <sheet name="E-LICCO" sheetId="28" r:id="rId12"/>
    <sheet name="ELODIE" sheetId="30" r:id="rId13"/>
    <sheet name="ELODIE by CYPE" sheetId="57" state="hidden" r:id="rId14"/>
    <sheet name="eTool(IMPACTCt_2008)" sheetId="43" r:id="rId15"/>
    <sheet name="eTool(IMPACTct_15804)" sheetId="36" r:id="rId16"/>
    <sheet name="Green Guide" sheetId="26" r:id="rId17"/>
    <sheet name="LCAbyg" sheetId="67" r:id="rId18"/>
    <sheet name="MRPI Freetool MPG" sheetId="34" r:id="rId19"/>
    <sheet name="NetZeroLCA" sheetId="56" state="hidden" r:id="rId20"/>
    <sheet name="NOOCO" sheetId="55" r:id="rId21"/>
    <sheet name="NINOX" sheetId="54" r:id="rId22"/>
    <sheet name="novaEQUER" sheetId="35" r:id="rId23"/>
    <sheet name="Oekobilanz-bau.de" sheetId="53" r:id="rId24"/>
    <sheet name="OneClickLCA(IMPACTCt_15804)" sheetId="40" r:id="rId25"/>
    <sheet name="OneClickLCA(Int,ES,NOR,SE) " sheetId="39" r:id="rId26"/>
    <sheet name="OneClickLCA-IES(IMPACTCt_15804)" sheetId="41" r:id="rId27"/>
    <sheet name="OneClickLCA-IES(Int,ES,NOR,SE)" sheetId="42" r:id="rId28"/>
    <sheet name="IMPACT_IES-VE 2013" sheetId="25" state="hidden" r:id="rId29"/>
    <sheet name="IMPACT_OLD_HIDE" sheetId="15" state="veryHidden" r:id="rId30"/>
    <sheet name="Green Guide_Old" sheetId="16" state="veryHidden" r:id="rId31"/>
    <sheet name="COCON_OLD" sheetId="19" state="veryHidden" r:id="rId32"/>
    <sheet name="E-LICCO_OLD" sheetId="18" state="veryHidden" r:id="rId33"/>
    <sheet name="ELODIE_OLD" sheetId="20" state="veryHidden" r:id="rId34"/>
    <sheet name="360optimi" sheetId="31" state="hidden" r:id="rId35"/>
    <sheet name="360optimi_OLD" sheetId="21" state="veryHidden" r:id="rId36"/>
    <sheet name="MRPI Freetool MPG-OLD" sheetId="22" state="veryHidden" r:id="rId37"/>
    <sheet name="novaEQUER OLD" sheetId="23" state="veryHidden" r:id="rId38"/>
    <sheet name="Pleiades ACV - C-" sheetId="63" r:id="rId39"/>
    <sheet name="Pleiades ACV - RE2020" sheetId="62" r:id="rId40"/>
    <sheet name="Prodikt" sheetId="61" r:id="rId41"/>
    <sheet name="SBS Building Sustainability" sheetId="46" r:id="rId42"/>
    <sheet name="SustainEcho" sheetId="64" r:id="rId43"/>
    <sheet name="Real-Time" sheetId="59" r:id="rId44"/>
    <sheet name="Reduzer" sheetId="58" r:id="rId45"/>
    <sheet name="TOTEM" sheetId="48" r:id="rId46"/>
    <sheet name="Vizcab" sheetId="49" r:id="rId47"/>
    <sheet name="VKaLCA-tool" sheetId="50" r:id="rId48"/>
    <sheet name="Version Control" sheetId="14" r:id="rId49"/>
  </sheets>
  <externalReferences>
    <externalReference r:id="rId50"/>
    <externalReference r:id="rId51"/>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8" i="67" l="1"/>
  <c r="J48" i="67"/>
  <c r="K47" i="67"/>
  <c r="J47" i="67"/>
  <c r="K46" i="67"/>
  <c r="J46" i="67"/>
  <c r="G46" i="67"/>
  <c r="G49" i="67" s="1"/>
  <c r="K42" i="67"/>
  <c r="J42" i="67"/>
  <c r="K41" i="67"/>
  <c r="J41" i="67"/>
  <c r="K40" i="67"/>
  <c r="J40" i="67"/>
  <c r="K39" i="67"/>
  <c r="J39" i="67"/>
  <c r="K38" i="67"/>
  <c r="J38" i="67"/>
  <c r="K37" i="67"/>
  <c r="J37" i="67"/>
  <c r="G37" i="67"/>
  <c r="K36" i="67"/>
  <c r="G36" i="67"/>
  <c r="J36" i="67" s="1"/>
  <c r="W35" i="67"/>
  <c r="T35" i="67"/>
  <c r="W34" i="67"/>
  <c r="T34" i="67"/>
  <c r="E33" i="67"/>
  <c r="W32" i="67"/>
  <c r="T32" i="67"/>
  <c r="K32" i="67"/>
  <c r="G32" i="67"/>
  <c r="J32" i="67" s="1"/>
  <c r="W31" i="67"/>
  <c r="T31" i="67"/>
  <c r="K31" i="67"/>
  <c r="J31" i="67"/>
  <c r="G31" i="67"/>
  <c r="W30" i="67"/>
  <c r="T30" i="67"/>
  <c r="K30" i="67"/>
  <c r="AA11" i="67" s="1"/>
  <c r="J30" i="67"/>
  <c r="I33" i="67" s="1"/>
  <c r="G30" i="67"/>
  <c r="G33" i="67" s="1"/>
  <c r="W29" i="67"/>
  <c r="T29" i="67"/>
  <c r="W28" i="67"/>
  <c r="T28" i="67"/>
  <c r="G28" i="67"/>
  <c r="E28" i="67"/>
  <c r="W27" i="67"/>
  <c r="T27" i="67"/>
  <c r="W26" i="67"/>
  <c r="T26" i="67"/>
  <c r="J26" i="67"/>
  <c r="G26" i="67"/>
  <c r="J25" i="67"/>
  <c r="G25" i="67"/>
  <c r="W24" i="67"/>
  <c r="T24" i="67"/>
  <c r="J24" i="67"/>
  <c r="G24" i="67"/>
  <c r="W23" i="67"/>
  <c r="T23" i="67"/>
  <c r="W22" i="67"/>
  <c r="T22" i="67"/>
  <c r="W21" i="67"/>
  <c r="T21" i="67"/>
  <c r="W20" i="67"/>
  <c r="T20" i="67"/>
  <c r="T19" i="67"/>
  <c r="W19" i="67" s="1"/>
  <c r="X19" i="67" s="1"/>
  <c r="AA20" i="67" s="1"/>
  <c r="AA18" i="67"/>
  <c r="X18" i="67"/>
  <c r="AA19" i="67" s="1"/>
  <c r="W18" i="67"/>
  <c r="T18" i="67"/>
  <c r="W17" i="67"/>
  <c r="T17" i="67"/>
  <c r="J17" i="67"/>
  <c r="G17" i="67"/>
  <c r="T16" i="67"/>
  <c r="W16" i="67" s="1"/>
  <c r="J16" i="67"/>
  <c r="G16" i="67"/>
  <c r="W15" i="67"/>
  <c r="T15" i="67"/>
  <c r="J15" i="67"/>
  <c r="G15" i="67"/>
  <c r="W14" i="67"/>
  <c r="T14" i="67"/>
  <c r="J14" i="67"/>
  <c r="G14" i="67"/>
  <c r="G22" i="67" s="1"/>
  <c r="X13" i="67"/>
  <c r="AA17" i="67" s="1"/>
  <c r="W13" i="67"/>
  <c r="T13" i="67"/>
  <c r="J13" i="67"/>
  <c r="G13" i="67"/>
  <c r="W12" i="67"/>
  <c r="T12" i="67"/>
  <c r="T11" i="67"/>
  <c r="W11" i="67" s="1"/>
  <c r="X11" i="67" s="1"/>
  <c r="AA16" i="67" s="1"/>
  <c r="W10" i="67"/>
  <c r="T10" i="67"/>
  <c r="W9" i="67"/>
  <c r="X9" i="67" s="1"/>
  <c r="AA15" i="67" s="1"/>
  <c r="T9" i="67"/>
  <c r="J9" i="67"/>
  <c r="G9" i="67"/>
  <c r="AA8" i="67"/>
  <c r="T8" i="67"/>
  <c r="J8" i="67"/>
  <c r="G8" i="67"/>
  <c r="K7" i="67"/>
  <c r="G7" i="67"/>
  <c r="G10" i="67" s="1"/>
  <c r="M40" i="38"/>
  <c r="M47" i="38"/>
  <c r="AA13" i="67" l="1"/>
  <c r="I49" i="67"/>
  <c r="AA12" i="67"/>
  <c r="I43" i="67"/>
  <c r="I28" i="67"/>
  <c r="K24" i="67"/>
  <c r="AA10" i="67" s="1"/>
  <c r="T37" i="67"/>
  <c r="K13" i="67"/>
  <c r="AA9" i="67" s="1"/>
  <c r="I22" i="67"/>
  <c r="G51" i="67"/>
  <c r="W8" i="67"/>
  <c r="J7" i="67"/>
  <c r="I10" i="67" s="1"/>
  <c r="G43" i="67"/>
  <c r="K50" i="65"/>
  <c r="J50" i="65"/>
  <c r="K49" i="65"/>
  <c r="J49" i="65"/>
  <c r="K48" i="65"/>
  <c r="J48" i="65"/>
  <c r="I51" i="65" s="1"/>
  <c r="G48" i="65"/>
  <c r="G51" i="65" s="1"/>
  <c r="K44" i="65"/>
  <c r="J44" i="65"/>
  <c r="K43" i="65"/>
  <c r="J43" i="65"/>
  <c r="K42" i="65"/>
  <c r="J42" i="65"/>
  <c r="K41" i="65"/>
  <c r="J41" i="65"/>
  <c r="K40" i="65"/>
  <c r="J40" i="65"/>
  <c r="K39" i="65"/>
  <c r="J39" i="65"/>
  <c r="I45" i="65" s="1"/>
  <c r="G39" i="65"/>
  <c r="K38" i="65"/>
  <c r="J38" i="65"/>
  <c r="G38" i="65"/>
  <c r="G45" i="65" s="1"/>
  <c r="W37" i="65"/>
  <c r="T37" i="65"/>
  <c r="W36" i="65"/>
  <c r="T36" i="65"/>
  <c r="E35" i="65"/>
  <c r="W34" i="65"/>
  <c r="T34" i="65"/>
  <c r="K34" i="65"/>
  <c r="G34" i="65"/>
  <c r="J34" i="65" s="1"/>
  <c r="T33" i="65"/>
  <c r="W33" i="65" s="1"/>
  <c r="K33" i="65"/>
  <c r="J33" i="65"/>
  <c r="G33" i="65"/>
  <c r="W32" i="65"/>
  <c r="T32" i="65"/>
  <c r="K32" i="65"/>
  <c r="AA13" i="65" s="1"/>
  <c r="J32" i="65"/>
  <c r="I35" i="65" s="1"/>
  <c r="G32" i="65"/>
  <c r="G35" i="65" s="1"/>
  <c r="T31" i="65"/>
  <c r="W31" i="65" s="1"/>
  <c r="T30" i="65"/>
  <c r="W30" i="65" s="1"/>
  <c r="E30" i="65"/>
  <c r="T29" i="65"/>
  <c r="W29" i="65" s="1"/>
  <c r="W28" i="65"/>
  <c r="T28" i="65"/>
  <c r="J28" i="65"/>
  <c r="K26" i="65" s="1"/>
  <c r="AA12" i="65" s="1"/>
  <c r="G28" i="65"/>
  <c r="J27" i="65"/>
  <c r="G27" i="65"/>
  <c r="W26" i="65"/>
  <c r="T26" i="65"/>
  <c r="G26" i="65"/>
  <c r="J26" i="65" s="1"/>
  <c r="T25" i="65"/>
  <c r="W25" i="65" s="1"/>
  <c r="T24" i="65"/>
  <c r="W24" i="65" s="1"/>
  <c r="T23" i="65"/>
  <c r="W23" i="65" s="1"/>
  <c r="T22" i="65"/>
  <c r="W22" i="65" s="1"/>
  <c r="T21" i="65"/>
  <c r="W21" i="65" s="1"/>
  <c r="X21" i="65" s="1"/>
  <c r="AA22" i="65" s="1"/>
  <c r="AA20" i="65"/>
  <c r="T20" i="65"/>
  <c r="W20" i="65" s="1"/>
  <c r="X20" i="65" s="1"/>
  <c r="AA21" i="65" s="1"/>
  <c r="W19" i="65"/>
  <c r="T19" i="65"/>
  <c r="J19" i="65"/>
  <c r="G19" i="65"/>
  <c r="T18" i="65"/>
  <c r="W18" i="65" s="1"/>
  <c r="G18" i="65"/>
  <c r="J18" i="65" s="1"/>
  <c r="W17" i="65"/>
  <c r="T17" i="65"/>
  <c r="J17" i="65"/>
  <c r="G17" i="65"/>
  <c r="T16" i="65"/>
  <c r="W16" i="65" s="1"/>
  <c r="G16" i="65"/>
  <c r="G24" i="65" s="1"/>
  <c r="AA15" i="65"/>
  <c r="T15" i="65"/>
  <c r="W15" i="65" s="1"/>
  <c r="X15" i="65" s="1"/>
  <c r="AA19" i="65" s="1"/>
  <c r="J15" i="65"/>
  <c r="G15" i="65"/>
  <c r="T14" i="65"/>
  <c r="W14" i="65" s="1"/>
  <c r="T13" i="65"/>
  <c r="W13" i="65" s="1"/>
  <c r="X13" i="65" s="1"/>
  <c r="AA18" i="65" s="1"/>
  <c r="W12" i="65"/>
  <c r="T12" i="65"/>
  <c r="W11" i="65"/>
  <c r="X11" i="65" s="1"/>
  <c r="AA17" i="65" s="1"/>
  <c r="T11" i="65"/>
  <c r="J11" i="65"/>
  <c r="G11" i="65"/>
  <c r="W10" i="65"/>
  <c r="T10" i="65"/>
  <c r="J10" i="65"/>
  <c r="G10" i="65"/>
  <c r="K9" i="65"/>
  <c r="AA10" i="65" s="1"/>
  <c r="G9" i="65"/>
  <c r="J9" i="65" s="1"/>
  <c r="I12" i="65" s="1"/>
  <c r="K48" i="64"/>
  <c r="J48" i="64"/>
  <c r="K47" i="64"/>
  <c r="J47" i="64"/>
  <c r="K46" i="64"/>
  <c r="J46" i="64"/>
  <c r="I49" i="64" s="1"/>
  <c r="G46" i="64"/>
  <c r="G49" i="64" s="1"/>
  <c r="K42" i="64"/>
  <c r="J42" i="64"/>
  <c r="K41" i="64"/>
  <c r="J41" i="64"/>
  <c r="K40" i="64"/>
  <c r="J40" i="64"/>
  <c r="K39" i="64"/>
  <c r="J39" i="64"/>
  <c r="K38" i="64"/>
  <c r="J38" i="64"/>
  <c r="K37" i="64"/>
  <c r="G37" i="64"/>
  <c r="J37" i="64" s="1"/>
  <c r="K36" i="64"/>
  <c r="J36" i="64"/>
  <c r="G36" i="64"/>
  <c r="G43" i="64" s="1"/>
  <c r="W35" i="64"/>
  <c r="T35" i="64"/>
  <c r="T34" i="64"/>
  <c r="W34" i="64" s="1"/>
  <c r="E33" i="64"/>
  <c r="T32" i="64"/>
  <c r="W32" i="64" s="1"/>
  <c r="K32" i="64"/>
  <c r="G32" i="64"/>
  <c r="J32" i="64" s="1"/>
  <c r="W31" i="64"/>
  <c r="T31" i="64"/>
  <c r="K31" i="64"/>
  <c r="G31" i="64"/>
  <c r="J31" i="64" s="1"/>
  <c r="T30" i="64"/>
  <c r="W30" i="64" s="1"/>
  <c r="K30" i="64"/>
  <c r="J30" i="64"/>
  <c r="G30" i="64"/>
  <c r="G33" i="64" s="1"/>
  <c r="T29" i="64"/>
  <c r="W29" i="64" s="1"/>
  <c r="W28" i="64"/>
  <c r="T28" i="64"/>
  <c r="E28" i="64"/>
  <c r="T27" i="64"/>
  <c r="W27" i="64" s="1"/>
  <c r="T26" i="64"/>
  <c r="W26" i="64" s="1"/>
  <c r="G26" i="64"/>
  <c r="J26" i="64" s="1"/>
  <c r="K24" i="64" s="1"/>
  <c r="AA10" i="64" s="1"/>
  <c r="G25" i="64"/>
  <c r="J25" i="64" s="1"/>
  <c r="T24" i="64"/>
  <c r="W24" i="64" s="1"/>
  <c r="J24" i="64"/>
  <c r="G24" i="64"/>
  <c r="T23" i="64"/>
  <c r="W23" i="64" s="1"/>
  <c r="W22" i="64"/>
  <c r="T22" i="64"/>
  <c r="W21" i="64"/>
  <c r="T21" i="64"/>
  <c r="W20" i="64"/>
  <c r="T20" i="64"/>
  <c r="W19" i="64"/>
  <c r="X19" i="64" s="1"/>
  <c r="AA20" i="64" s="1"/>
  <c r="T19" i="64"/>
  <c r="AA18" i="64"/>
  <c r="W18" i="64"/>
  <c r="X18" i="64" s="1"/>
  <c r="AA19" i="64" s="1"/>
  <c r="T18" i="64"/>
  <c r="T17" i="64"/>
  <c r="W17" i="64" s="1"/>
  <c r="G17" i="64"/>
  <c r="J17" i="64" s="1"/>
  <c r="W16" i="64"/>
  <c r="T16" i="64"/>
  <c r="J16" i="64"/>
  <c r="G16" i="64"/>
  <c r="W15" i="64"/>
  <c r="T15" i="64"/>
  <c r="J15" i="64"/>
  <c r="G15" i="64"/>
  <c r="T14" i="64"/>
  <c r="W14" i="64" s="1"/>
  <c r="J14" i="64"/>
  <c r="G14" i="64"/>
  <c r="AA13" i="64"/>
  <c r="W13" i="64"/>
  <c r="X13" i="64" s="1"/>
  <c r="AA17" i="64" s="1"/>
  <c r="T13" i="64"/>
  <c r="G13" i="64"/>
  <c r="G22" i="64" s="1"/>
  <c r="T12" i="64"/>
  <c r="W12" i="64" s="1"/>
  <c r="AA11" i="64"/>
  <c r="T11" i="64"/>
  <c r="W11" i="64" s="1"/>
  <c r="X11" i="64" s="1"/>
  <c r="AA16" i="64" s="1"/>
  <c r="T10" i="64"/>
  <c r="W10" i="64" s="1"/>
  <c r="T9" i="64"/>
  <c r="W9" i="64" s="1"/>
  <c r="X9" i="64" s="1"/>
  <c r="AA15" i="64" s="1"/>
  <c r="G9" i="64"/>
  <c r="J9" i="64" s="1"/>
  <c r="AA8" i="64"/>
  <c r="T8" i="64"/>
  <c r="T37" i="64" s="1"/>
  <c r="G8" i="64"/>
  <c r="G10" i="64" s="1"/>
  <c r="K7" i="64"/>
  <c r="G7" i="64"/>
  <c r="J7" i="64" s="1"/>
  <c r="K48" i="63"/>
  <c r="J48" i="63"/>
  <c r="K47" i="63"/>
  <c r="AA13" i="63" s="1"/>
  <c r="J47" i="63"/>
  <c r="K46" i="63"/>
  <c r="J46" i="63"/>
  <c r="I49" i="63" s="1"/>
  <c r="G46" i="63"/>
  <c r="G49" i="63" s="1"/>
  <c r="K42" i="63"/>
  <c r="J42" i="63"/>
  <c r="K41" i="63"/>
  <c r="J41" i="63"/>
  <c r="K40" i="63"/>
  <c r="J40" i="63"/>
  <c r="K39" i="63"/>
  <c r="J39" i="63"/>
  <c r="K38" i="63"/>
  <c r="J38" i="63"/>
  <c r="K37" i="63"/>
  <c r="G37" i="63"/>
  <c r="J37" i="63" s="1"/>
  <c r="I43" i="63" s="1"/>
  <c r="K36" i="63"/>
  <c r="AA12" i="63" s="1"/>
  <c r="J36" i="63"/>
  <c r="G36" i="63"/>
  <c r="W35" i="63"/>
  <c r="T35" i="63"/>
  <c r="T34" i="63"/>
  <c r="W34" i="63" s="1"/>
  <c r="E33" i="63"/>
  <c r="T32" i="63"/>
  <c r="W32" i="63" s="1"/>
  <c r="K32" i="63"/>
  <c r="G32" i="63"/>
  <c r="J32" i="63" s="1"/>
  <c r="T31" i="63"/>
  <c r="W31" i="63" s="1"/>
  <c r="K31" i="63"/>
  <c r="G31" i="63"/>
  <c r="J31" i="63" s="1"/>
  <c r="T30" i="63"/>
  <c r="W30" i="63" s="1"/>
  <c r="K30" i="63"/>
  <c r="J30" i="63"/>
  <c r="G30" i="63"/>
  <c r="G33" i="63" s="1"/>
  <c r="T29" i="63"/>
  <c r="W29" i="63" s="1"/>
  <c r="W28" i="63"/>
  <c r="T28" i="63"/>
  <c r="E28" i="63"/>
  <c r="W27" i="63"/>
  <c r="T27" i="63"/>
  <c r="T26" i="63"/>
  <c r="W26" i="63" s="1"/>
  <c r="J26" i="63"/>
  <c r="G26" i="63"/>
  <c r="G25" i="63"/>
  <c r="J25" i="63" s="1"/>
  <c r="W24" i="63"/>
  <c r="T24" i="63"/>
  <c r="J24" i="63"/>
  <c r="G24" i="63"/>
  <c r="T23" i="63"/>
  <c r="W23" i="63" s="1"/>
  <c r="T22" i="63"/>
  <c r="W22" i="63" s="1"/>
  <c r="T21" i="63"/>
  <c r="W21" i="63" s="1"/>
  <c r="AA20" i="63"/>
  <c r="T20" i="63"/>
  <c r="W20" i="63" s="1"/>
  <c r="X19" i="63"/>
  <c r="W19" i="63"/>
  <c r="T19" i="63"/>
  <c r="AA18" i="63"/>
  <c r="T18" i="63"/>
  <c r="W18" i="63" s="1"/>
  <c r="X18" i="63" s="1"/>
  <c r="AA19" i="63" s="1"/>
  <c r="W17" i="63"/>
  <c r="T17" i="63"/>
  <c r="G17" i="63"/>
  <c r="J17" i="63" s="1"/>
  <c r="K13" i="63" s="1"/>
  <c r="AA9" i="63" s="1"/>
  <c r="T16" i="63"/>
  <c r="W16" i="63" s="1"/>
  <c r="G16" i="63"/>
  <c r="J16" i="63" s="1"/>
  <c r="T15" i="63"/>
  <c r="W15" i="63" s="1"/>
  <c r="G15" i="63"/>
  <c r="J15" i="63" s="1"/>
  <c r="T14" i="63"/>
  <c r="W14" i="63" s="1"/>
  <c r="J14" i="63"/>
  <c r="G14" i="63"/>
  <c r="T13" i="63"/>
  <c r="W13" i="63" s="1"/>
  <c r="X13" i="63" s="1"/>
  <c r="AA17" i="63" s="1"/>
  <c r="J13" i="63"/>
  <c r="I22" i="63" s="1"/>
  <c r="G13" i="63"/>
  <c r="G22" i="63" s="1"/>
  <c r="T12" i="63"/>
  <c r="W12" i="63" s="1"/>
  <c r="AA11" i="63"/>
  <c r="T11" i="63"/>
  <c r="W11" i="63" s="1"/>
  <c r="X11" i="63" s="1"/>
  <c r="AA16" i="63" s="1"/>
  <c r="T10" i="63"/>
  <c r="W10" i="63" s="1"/>
  <c r="G10" i="63"/>
  <c r="W9" i="63"/>
  <c r="X9" i="63" s="1"/>
  <c r="AA15" i="63" s="1"/>
  <c r="T9" i="63"/>
  <c r="G9" i="63"/>
  <c r="J9" i="63" s="1"/>
  <c r="AA8" i="63"/>
  <c r="W8" i="63"/>
  <c r="X8" i="63" s="1"/>
  <c r="AA14" i="63" s="1"/>
  <c r="T8" i="63"/>
  <c r="T37" i="63" s="1"/>
  <c r="J8" i="63"/>
  <c r="G8" i="63"/>
  <c r="K7" i="63"/>
  <c r="G7" i="63"/>
  <c r="J7" i="63" s="1"/>
  <c r="I10" i="63" s="1"/>
  <c r="K48" i="62"/>
  <c r="J48" i="62"/>
  <c r="K47" i="62"/>
  <c r="J47" i="62"/>
  <c r="K46" i="62"/>
  <c r="J46" i="62"/>
  <c r="G46" i="62"/>
  <c r="G49" i="62" s="1"/>
  <c r="K42" i="62"/>
  <c r="J42" i="62"/>
  <c r="K41" i="62"/>
  <c r="J41" i="62"/>
  <c r="K40" i="62"/>
  <c r="J40" i="62"/>
  <c r="K39" i="62"/>
  <c r="J39" i="62"/>
  <c r="K38" i="62"/>
  <c r="J38" i="62"/>
  <c r="K37" i="62"/>
  <c r="J37" i="62"/>
  <c r="G37" i="62"/>
  <c r="G43" i="62" s="1"/>
  <c r="K36" i="62"/>
  <c r="J36" i="62"/>
  <c r="G36" i="62"/>
  <c r="W35" i="62"/>
  <c r="T35" i="62"/>
  <c r="W34" i="62"/>
  <c r="T34" i="62"/>
  <c r="E33" i="62"/>
  <c r="W32" i="62"/>
  <c r="T32" i="62"/>
  <c r="K32" i="62"/>
  <c r="J32" i="62"/>
  <c r="G32" i="62"/>
  <c r="W31" i="62"/>
  <c r="T31" i="62"/>
  <c r="K31" i="62"/>
  <c r="J31" i="62"/>
  <c r="G31" i="62"/>
  <c r="W30" i="62"/>
  <c r="T30" i="62"/>
  <c r="K30" i="62"/>
  <c r="J30" i="62"/>
  <c r="G30" i="62"/>
  <c r="G33" i="62" s="1"/>
  <c r="W29" i="62"/>
  <c r="T29" i="62"/>
  <c r="W28" i="62"/>
  <c r="T28" i="62"/>
  <c r="E28" i="62"/>
  <c r="W27" i="62"/>
  <c r="T27" i="62"/>
  <c r="W26" i="62"/>
  <c r="T26" i="62"/>
  <c r="J26" i="62"/>
  <c r="G26" i="62"/>
  <c r="J25" i="62"/>
  <c r="G25" i="62"/>
  <c r="W24" i="62"/>
  <c r="T24" i="62"/>
  <c r="J24" i="62"/>
  <c r="G24" i="62"/>
  <c r="G28" i="62" s="1"/>
  <c r="W23" i="62"/>
  <c r="T23" i="62"/>
  <c r="W22" i="62"/>
  <c r="T22" i="62"/>
  <c r="W21" i="62"/>
  <c r="T21" i="62"/>
  <c r="W20" i="62"/>
  <c r="T20" i="62"/>
  <c r="W19" i="62"/>
  <c r="X19" i="62" s="1"/>
  <c r="AA20" i="62" s="1"/>
  <c r="T19" i="62"/>
  <c r="T37" i="62" s="1"/>
  <c r="AA18" i="62"/>
  <c r="W18" i="62"/>
  <c r="X18" i="62" s="1"/>
  <c r="AA19" i="62" s="1"/>
  <c r="T18" i="62"/>
  <c r="W17" i="62"/>
  <c r="T17" i="62"/>
  <c r="J17" i="62"/>
  <c r="G17" i="62"/>
  <c r="W16" i="62"/>
  <c r="T16" i="62"/>
  <c r="J16" i="62"/>
  <c r="G16" i="62"/>
  <c r="W15" i="62"/>
  <c r="T15" i="62"/>
  <c r="J15" i="62"/>
  <c r="G15" i="62"/>
  <c r="W14" i="62"/>
  <c r="T14" i="62"/>
  <c r="J14" i="62"/>
  <c r="G14" i="62"/>
  <c r="X13" i="62"/>
  <c r="AA17" i="62" s="1"/>
  <c r="W13" i="62"/>
  <c r="T13" i="62"/>
  <c r="J13" i="62"/>
  <c r="G13" i="62"/>
  <c r="G22" i="62" s="1"/>
  <c r="W12" i="62"/>
  <c r="T12" i="62"/>
  <c r="X11" i="62"/>
  <c r="AA16" i="62" s="1"/>
  <c r="W11" i="62"/>
  <c r="T11" i="62"/>
  <c r="W10" i="62"/>
  <c r="T10" i="62"/>
  <c r="W9" i="62"/>
  <c r="X9" i="62" s="1"/>
  <c r="AA15" i="62" s="1"/>
  <c r="T9" i="62"/>
  <c r="J9" i="62"/>
  <c r="G9" i="62"/>
  <c r="W8" i="62"/>
  <c r="T8" i="62"/>
  <c r="J8" i="62"/>
  <c r="G8" i="62"/>
  <c r="K7" i="62"/>
  <c r="AA8" i="62" s="1"/>
  <c r="J7" i="62"/>
  <c r="G7" i="62"/>
  <c r="G10" i="62" s="1"/>
  <c r="K48" i="61"/>
  <c r="J48" i="61"/>
  <c r="K47" i="61"/>
  <c r="J47" i="61"/>
  <c r="I49" i="61" s="1"/>
  <c r="K46" i="61"/>
  <c r="J46" i="61"/>
  <c r="G46" i="61"/>
  <c r="G49" i="61" s="1"/>
  <c r="K42" i="61"/>
  <c r="J42" i="61"/>
  <c r="K41" i="61"/>
  <c r="J41" i="61"/>
  <c r="K40" i="61"/>
  <c r="J40" i="61"/>
  <c r="K39" i="61"/>
  <c r="J39" i="61"/>
  <c r="K38" i="61"/>
  <c r="J38" i="61"/>
  <c r="K37" i="61"/>
  <c r="G37" i="61"/>
  <c r="J37" i="61" s="1"/>
  <c r="I43" i="61" s="1"/>
  <c r="K36" i="61"/>
  <c r="AA12" i="61" s="1"/>
  <c r="J36" i="61"/>
  <c r="G36" i="61"/>
  <c r="G43" i="61" s="1"/>
  <c r="W35" i="61"/>
  <c r="T35" i="61"/>
  <c r="T34" i="61"/>
  <c r="W34" i="61" s="1"/>
  <c r="E33" i="61"/>
  <c r="T32" i="61"/>
  <c r="W32" i="61" s="1"/>
  <c r="K32" i="61"/>
  <c r="G32" i="61"/>
  <c r="J32" i="61" s="1"/>
  <c r="T31" i="61"/>
  <c r="W31" i="61" s="1"/>
  <c r="K31" i="61"/>
  <c r="J31" i="61"/>
  <c r="G31" i="61"/>
  <c r="T30" i="61"/>
  <c r="W30" i="61" s="1"/>
  <c r="K30" i="61"/>
  <c r="J30" i="61"/>
  <c r="G30" i="61"/>
  <c r="G33" i="61" s="1"/>
  <c r="W29" i="61"/>
  <c r="T29" i="61"/>
  <c r="W28" i="61"/>
  <c r="T28" i="61"/>
  <c r="E28" i="61"/>
  <c r="W27" i="61"/>
  <c r="T27" i="61"/>
  <c r="T26" i="61"/>
  <c r="W26" i="61" s="1"/>
  <c r="G26" i="61"/>
  <c r="J26" i="61" s="1"/>
  <c r="G25" i="61"/>
  <c r="G28" i="61" s="1"/>
  <c r="W24" i="61"/>
  <c r="T24" i="61"/>
  <c r="J24" i="61"/>
  <c r="G24" i="61"/>
  <c r="T23" i="61"/>
  <c r="W23" i="61" s="1"/>
  <c r="T22" i="61"/>
  <c r="W22" i="61" s="1"/>
  <c r="T21" i="61"/>
  <c r="W21" i="61" s="1"/>
  <c r="T20" i="61"/>
  <c r="W20" i="61" s="1"/>
  <c r="W19" i="61"/>
  <c r="X19" i="61" s="1"/>
  <c r="AA20" i="61" s="1"/>
  <c r="T19" i="61"/>
  <c r="AA18" i="61"/>
  <c r="T18" i="61"/>
  <c r="W18" i="61" s="1"/>
  <c r="X18" i="61" s="1"/>
  <c r="AA19" i="61" s="1"/>
  <c r="T17" i="61"/>
  <c r="W17" i="61" s="1"/>
  <c r="G17" i="61"/>
  <c r="J17" i="61" s="1"/>
  <c r="T16" i="61"/>
  <c r="W16" i="61" s="1"/>
  <c r="J16" i="61"/>
  <c r="G16" i="61"/>
  <c r="T15" i="61"/>
  <c r="W15" i="61" s="1"/>
  <c r="G15" i="61"/>
  <c r="J15" i="61" s="1"/>
  <c r="W14" i="61"/>
  <c r="T14" i="61"/>
  <c r="J14" i="61"/>
  <c r="G14" i="61"/>
  <c r="AA13" i="61"/>
  <c r="T13" i="61"/>
  <c r="W13" i="61" s="1"/>
  <c r="X13" i="61" s="1"/>
  <c r="AA17" i="61" s="1"/>
  <c r="G13" i="61"/>
  <c r="G22" i="61" s="1"/>
  <c r="T12" i="61"/>
  <c r="W12" i="61" s="1"/>
  <c r="AA11" i="61"/>
  <c r="X11" i="61"/>
  <c r="AA16" i="61" s="1"/>
  <c r="W11" i="61"/>
  <c r="T11" i="61"/>
  <c r="T10" i="61"/>
  <c r="W10" i="61" s="1"/>
  <c r="G10" i="61"/>
  <c r="T9" i="61"/>
  <c r="W9" i="61" s="1"/>
  <c r="X9" i="61" s="1"/>
  <c r="AA15" i="61" s="1"/>
  <c r="G9" i="61"/>
  <c r="J9" i="61" s="1"/>
  <c r="AA8" i="61"/>
  <c r="W8" i="61"/>
  <c r="T8" i="61"/>
  <c r="T37" i="61" s="1"/>
  <c r="G8" i="61"/>
  <c r="J8" i="61" s="1"/>
  <c r="K7" i="61"/>
  <c r="G7" i="61"/>
  <c r="J7" i="61" s="1"/>
  <c r="I51" i="67" l="1"/>
  <c r="V37" i="67"/>
  <c r="X8" i="67"/>
  <c r="AA14" i="67" s="1"/>
  <c r="AA21" i="67" s="1"/>
  <c r="AA14" i="65"/>
  <c r="I30" i="65"/>
  <c r="V39" i="65"/>
  <c r="X10" i="65"/>
  <c r="AA16" i="65" s="1"/>
  <c r="G12" i="65"/>
  <c r="G30" i="65"/>
  <c r="T39" i="65"/>
  <c r="J16" i="65"/>
  <c r="I24" i="65" s="1"/>
  <c r="AA12" i="64"/>
  <c r="I28" i="64"/>
  <c r="I43" i="64"/>
  <c r="G51" i="64"/>
  <c r="I33" i="64"/>
  <c r="J8" i="64"/>
  <c r="I10" i="64" s="1"/>
  <c r="J13" i="64"/>
  <c r="I22" i="64" s="1"/>
  <c r="W8" i="64"/>
  <c r="G28" i="64"/>
  <c r="K24" i="63"/>
  <c r="AA10" i="63" s="1"/>
  <c r="AA21" i="63" s="1"/>
  <c r="I28" i="63"/>
  <c r="I51" i="63" s="1"/>
  <c r="I33" i="63"/>
  <c r="G43" i="63"/>
  <c r="G28" i="63"/>
  <c r="G51" i="63" s="1"/>
  <c r="V37" i="63"/>
  <c r="AA13" i="62"/>
  <c r="I49" i="62"/>
  <c r="V37" i="62"/>
  <c r="AA12" i="62"/>
  <c r="I43" i="62"/>
  <c r="I33" i="62"/>
  <c r="AA11" i="62"/>
  <c r="I28" i="62"/>
  <c r="K24" i="62"/>
  <c r="AA10" i="62" s="1"/>
  <c r="I22" i="62"/>
  <c r="K13" i="62"/>
  <c r="AA9" i="62" s="1"/>
  <c r="I10" i="62"/>
  <c r="G51" i="62"/>
  <c r="X8" i="62"/>
  <c r="AA14" i="62" s="1"/>
  <c r="I10" i="61"/>
  <c r="G51" i="61"/>
  <c r="V37" i="61"/>
  <c r="I33" i="61"/>
  <c r="J25" i="61"/>
  <c r="K24" i="61" s="1"/>
  <c r="AA10" i="61" s="1"/>
  <c r="X8" i="61"/>
  <c r="AA14" i="61" s="1"/>
  <c r="J13" i="61"/>
  <c r="I22" i="61" s="1"/>
  <c r="O39" i="67" l="1"/>
  <c r="O43" i="67" s="1"/>
  <c r="O45" i="67"/>
  <c r="I53" i="65"/>
  <c r="K15" i="65"/>
  <c r="AA11" i="65" s="1"/>
  <c r="AA23" i="65" s="1"/>
  <c r="G53" i="65"/>
  <c r="I51" i="64"/>
  <c r="K13" i="64"/>
  <c r="AA9" i="64" s="1"/>
  <c r="X8" i="64"/>
  <c r="AA14" i="64" s="1"/>
  <c r="V37" i="64"/>
  <c r="O39" i="63"/>
  <c r="O43" i="63" s="1"/>
  <c r="O45" i="63"/>
  <c r="AA21" i="62"/>
  <c r="O45" i="62" s="1"/>
  <c r="I51" i="62"/>
  <c r="O39" i="62" s="1"/>
  <c r="I28" i="61"/>
  <c r="I51" i="61"/>
  <c r="O39" i="61" s="1"/>
  <c r="K13" i="61"/>
  <c r="AA9" i="61" s="1"/>
  <c r="AA21" i="61" s="1"/>
  <c r="O41" i="65" l="1"/>
  <c r="O45" i="65" s="1"/>
  <c r="O47" i="65"/>
  <c r="O39" i="64"/>
  <c r="AA21" i="64"/>
  <c r="O43" i="62"/>
  <c r="O45" i="61"/>
  <c r="O43" i="61"/>
  <c r="O45" i="64" l="1"/>
  <c r="O43" i="64"/>
  <c r="I51" i="50"/>
  <c r="G51" i="50"/>
  <c r="I49" i="50"/>
  <c r="G49" i="50"/>
  <c r="K48" i="50"/>
  <c r="J48" i="50"/>
  <c r="K47" i="50"/>
  <c r="J47" i="50"/>
  <c r="K46" i="50"/>
  <c r="J46" i="50"/>
  <c r="G46" i="50"/>
  <c r="I43" i="50"/>
  <c r="G43" i="50"/>
  <c r="K42" i="50"/>
  <c r="J42" i="50"/>
  <c r="K41" i="50"/>
  <c r="J41" i="50"/>
  <c r="K40" i="50"/>
  <c r="J40" i="50"/>
  <c r="K39" i="50"/>
  <c r="J39" i="50"/>
  <c r="K38" i="50"/>
  <c r="J38" i="50"/>
  <c r="K37" i="50"/>
  <c r="J37" i="50"/>
  <c r="G37" i="50"/>
  <c r="K36" i="50"/>
  <c r="J36" i="50"/>
  <c r="G36" i="50"/>
  <c r="W35" i="50"/>
  <c r="T35" i="50"/>
  <c r="W34" i="50"/>
  <c r="T34" i="50"/>
  <c r="I33" i="50"/>
  <c r="G33" i="50"/>
  <c r="E33" i="50"/>
  <c r="W32" i="50"/>
  <c r="T32" i="50"/>
  <c r="K32" i="50"/>
  <c r="J32" i="50"/>
  <c r="G32" i="50"/>
  <c r="W31" i="50"/>
  <c r="T31" i="50"/>
  <c r="K31" i="50"/>
  <c r="J31" i="50"/>
  <c r="G31" i="50"/>
  <c r="W30" i="50"/>
  <c r="T30" i="50"/>
  <c r="K30" i="50"/>
  <c r="J30" i="50"/>
  <c r="G30" i="50"/>
  <c r="W29" i="50"/>
  <c r="T29" i="50"/>
  <c r="W28" i="50"/>
  <c r="T28" i="50"/>
  <c r="I28" i="50"/>
  <c r="G28" i="50"/>
  <c r="E28" i="50"/>
  <c r="W27" i="50"/>
  <c r="T27" i="50"/>
  <c r="W26" i="50"/>
  <c r="T26" i="50"/>
  <c r="J26" i="50"/>
  <c r="G26" i="50"/>
  <c r="J25" i="50"/>
  <c r="G25" i="50"/>
  <c r="W24" i="50"/>
  <c r="T24" i="50"/>
  <c r="K24" i="50"/>
  <c r="J24" i="50"/>
  <c r="G24" i="50"/>
  <c r="W23" i="50"/>
  <c r="T23" i="50"/>
  <c r="W22" i="50"/>
  <c r="T22" i="50"/>
  <c r="I22" i="50"/>
  <c r="G22" i="50"/>
  <c r="W21" i="50"/>
  <c r="T21" i="50"/>
  <c r="AA20" i="50"/>
  <c r="W20" i="50"/>
  <c r="T20" i="50"/>
  <c r="AA19" i="50"/>
  <c r="X19" i="50"/>
  <c r="W19" i="50"/>
  <c r="T19" i="50"/>
  <c r="AA18" i="50"/>
  <c r="X18" i="50"/>
  <c r="W18" i="50"/>
  <c r="T18" i="50"/>
  <c r="W17" i="50"/>
  <c r="T17" i="50"/>
  <c r="J17" i="50"/>
  <c r="G17" i="50"/>
  <c r="W16" i="50"/>
  <c r="T16" i="50"/>
  <c r="J16" i="50"/>
  <c r="G16" i="50"/>
  <c r="AA15" i="50"/>
  <c r="W15" i="50"/>
  <c r="T15" i="50"/>
  <c r="J15" i="50"/>
  <c r="G15" i="50"/>
  <c r="AA14" i="50"/>
  <c r="W14" i="50"/>
  <c r="T14" i="50"/>
  <c r="J14" i="50"/>
  <c r="G14" i="50"/>
  <c r="AA13" i="50"/>
  <c r="W13" i="50"/>
  <c r="X13" i="50" s="1"/>
  <c r="AA17" i="50" s="1"/>
  <c r="T13" i="50"/>
  <c r="K13" i="50"/>
  <c r="J13" i="50"/>
  <c r="G13" i="50"/>
  <c r="AA12" i="50"/>
  <c r="W12" i="50"/>
  <c r="T12" i="50"/>
  <c r="AA11" i="50"/>
  <c r="T11" i="50"/>
  <c r="W11" i="50" s="1"/>
  <c r="AA10" i="50"/>
  <c r="W10" i="50"/>
  <c r="T10" i="50"/>
  <c r="I10" i="50"/>
  <c r="G10" i="50"/>
  <c r="AA9" i="50"/>
  <c r="X9" i="50"/>
  <c r="W9" i="50"/>
  <c r="T9" i="50"/>
  <c r="J9" i="50"/>
  <c r="G9" i="50"/>
  <c r="AA8" i="50"/>
  <c r="X8" i="50"/>
  <c r="W8" i="50"/>
  <c r="T8" i="50"/>
  <c r="J8" i="50"/>
  <c r="G8" i="50"/>
  <c r="K7" i="50"/>
  <c r="J7" i="50"/>
  <c r="G7" i="50"/>
  <c r="G51" i="49"/>
  <c r="I49" i="49"/>
  <c r="G49" i="49"/>
  <c r="K48" i="49"/>
  <c r="J48" i="49"/>
  <c r="K47" i="49"/>
  <c r="J47" i="49"/>
  <c r="K46" i="49"/>
  <c r="J46" i="49"/>
  <c r="G46" i="49"/>
  <c r="I43" i="49"/>
  <c r="G43" i="49"/>
  <c r="K42" i="49"/>
  <c r="J42" i="49"/>
  <c r="K41" i="49"/>
  <c r="J41" i="49"/>
  <c r="K40" i="49"/>
  <c r="J40" i="49"/>
  <c r="K39" i="49"/>
  <c r="J39" i="49"/>
  <c r="K38" i="49"/>
  <c r="J38" i="49"/>
  <c r="T37" i="49"/>
  <c r="K37" i="49"/>
  <c r="J37" i="49"/>
  <c r="G37" i="49"/>
  <c r="K36" i="49"/>
  <c r="J36" i="49"/>
  <c r="G36" i="49"/>
  <c r="W35" i="49"/>
  <c r="T35" i="49"/>
  <c r="W34" i="49"/>
  <c r="T34" i="49"/>
  <c r="I33" i="49"/>
  <c r="G33" i="49"/>
  <c r="E33" i="49"/>
  <c r="W32" i="49"/>
  <c r="T32" i="49"/>
  <c r="K32" i="49"/>
  <c r="J32" i="49"/>
  <c r="G32" i="49"/>
  <c r="W31" i="49"/>
  <c r="T31" i="49"/>
  <c r="K31" i="49"/>
  <c r="J31" i="49"/>
  <c r="G31" i="49"/>
  <c r="W30" i="49"/>
  <c r="T30" i="49"/>
  <c r="K30" i="49"/>
  <c r="J30" i="49"/>
  <c r="G30" i="49"/>
  <c r="W29" i="49"/>
  <c r="T29" i="49"/>
  <c r="W28" i="49"/>
  <c r="T28" i="49"/>
  <c r="I28" i="49"/>
  <c r="G28" i="49"/>
  <c r="E28" i="49"/>
  <c r="W27" i="49"/>
  <c r="T27" i="49"/>
  <c r="W26" i="49"/>
  <c r="T26" i="49"/>
  <c r="J26" i="49"/>
  <c r="G26" i="49"/>
  <c r="J25" i="49"/>
  <c r="G25" i="49"/>
  <c r="W24" i="49"/>
  <c r="T24" i="49"/>
  <c r="K24" i="49"/>
  <c r="J24" i="49"/>
  <c r="G24" i="49"/>
  <c r="W23" i="49"/>
  <c r="T23" i="49"/>
  <c r="W22" i="49"/>
  <c r="T22" i="49"/>
  <c r="G22" i="49"/>
  <c r="W21" i="49"/>
  <c r="T21" i="49"/>
  <c r="AA20" i="49"/>
  <c r="W20" i="49"/>
  <c r="T20" i="49"/>
  <c r="AA19" i="49"/>
  <c r="X19" i="49"/>
  <c r="W19" i="49"/>
  <c r="T19" i="49"/>
  <c r="AA18" i="49"/>
  <c r="X18" i="49"/>
  <c r="W18" i="49"/>
  <c r="T18" i="49"/>
  <c r="AA17" i="49"/>
  <c r="W17" i="49"/>
  <c r="T17" i="49"/>
  <c r="J17" i="49"/>
  <c r="G17" i="49"/>
  <c r="AA16" i="49"/>
  <c r="W16" i="49"/>
  <c r="T16" i="49"/>
  <c r="J16" i="49"/>
  <c r="G16" i="49"/>
  <c r="AA15" i="49"/>
  <c r="W15" i="49"/>
  <c r="T15" i="49"/>
  <c r="J15" i="49"/>
  <c r="G15" i="49"/>
  <c r="W14" i="49"/>
  <c r="T14" i="49"/>
  <c r="J14" i="49"/>
  <c r="G14" i="49"/>
  <c r="AA13" i="49"/>
  <c r="X13" i="49"/>
  <c r="W13" i="49"/>
  <c r="T13" i="49"/>
  <c r="J13" i="49"/>
  <c r="G13" i="49"/>
  <c r="AA12" i="49"/>
  <c r="W12" i="49"/>
  <c r="T12" i="49"/>
  <c r="AA11" i="49"/>
  <c r="X11" i="49"/>
  <c r="W11" i="49"/>
  <c r="T11" i="49"/>
  <c r="AA10" i="49"/>
  <c r="W10" i="49"/>
  <c r="T10" i="49"/>
  <c r="I10" i="49"/>
  <c r="G10" i="49"/>
  <c r="X9" i="49"/>
  <c r="W9" i="49"/>
  <c r="T9" i="49"/>
  <c r="J9" i="49"/>
  <c r="G9" i="49"/>
  <c r="AA8" i="49"/>
  <c r="W8" i="49"/>
  <c r="T8" i="49"/>
  <c r="J8" i="49"/>
  <c r="G8" i="49"/>
  <c r="K7" i="49"/>
  <c r="J7" i="49"/>
  <c r="G7" i="49"/>
  <c r="I51" i="48"/>
  <c r="G51" i="48"/>
  <c r="I49" i="48"/>
  <c r="G49" i="48"/>
  <c r="K48" i="48"/>
  <c r="J48" i="48"/>
  <c r="K47" i="48"/>
  <c r="J47" i="48"/>
  <c r="K46" i="48"/>
  <c r="J46" i="48"/>
  <c r="G46" i="48"/>
  <c r="O45" i="48"/>
  <c r="I43" i="48"/>
  <c r="G43" i="48"/>
  <c r="K42" i="48"/>
  <c r="J42" i="48"/>
  <c r="K41" i="48"/>
  <c r="J41" i="48"/>
  <c r="K40" i="48"/>
  <c r="J40" i="48"/>
  <c r="K39" i="48"/>
  <c r="J39" i="48"/>
  <c r="K38" i="48"/>
  <c r="J38" i="48"/>
  <c r="T37" i="48"/>
  <c r="K37" i="48"/>
  <c r="J37" i="48"/>
  <c r="G37" i="48"/>
  <c r="K36" i="48"/>
  <c r="J36" i="48"/>
  <c r="G36" i="48"/>
  <c r="W35" i="48"/>
  <c r="T35" i="48"/>
  <c r="W34" i="48"/>
  <c r="T34" i="48"/>
  <c r="I33" i="48"/>
  <c r="G33" i="48"/>
  <c r="E33" i="48"/>
  <c r="W32" i="48"/>
  <c r="T32" i="48"/>
  <c r="K32" i="48"/>
  <c r="J32" i="48"/>
  <c r="G32" i="48"/>
  <c r="W31" i="48"/>
  <c r="T31" i="48"/>
  <c r="K31" i="48"/>
  <c r="J31" i="48"/>
  <c r="G31" i="48"/>
  <c r="W30" i="48"/>
  <c r="T30" i="48"/>
  <c r="K30" i="48"/>
  <c r="J30" i="48"/>
  <c r="G30" i="48"/>
  <c r="W29" i="48"/>
  <c r="T29" i="48"/>
  <c r="W28" i="48"/>
  <c r="T28" i="48"/>
  <c r="I28" i="48"/>
  <c r="G28" i="48"/>
  <c r="E28" i="48"/>
  <c r="W27" i="48"/>
  <c r="T27" i="48"/>
  <c r="W26" i="48"/>
  <c r="T26" i="48"/>
  <c r="J26" i="48"/>
  <c r="G26" i="48"/>
  <c r="J25" i="48"/>
  <c r="G25" i="48"/>
  <c r="W24" i="48"/>
  <c r="T24" i="48"/>
  <c r="K24" i="48"/>
  <c r="J24" i="48"/>
  <c r="G24" i="48"/>
  <c r="W23" i="48"/>
  <c r="T23" i="48"/>
  <c r="W22" i="48"/>
  <c r="T22" i="48"/>
  <c r="I22" i="48"/>
  <c r="G22" i="48"/>
  <c r="AA21" i="48"/>
  <c r="W21" i="48"/>
  <c r="T21" i="48"/>
  <c r="AA20" i="48"/>
  <c r="W20" i="48"/>
  <c r="T20" i="48"/>
  <c r="AA19" i="48"/>
  <c r="X19" i="48"/>
  <c r="W19" i="48"/>
  <c r="T19" i="48"/>
  <c r="AA18" i="48"/>
  <c r="X18" i="48"/>
  <c r="W18" i="48"/>
  <c r="T18" i="48"/>
  <c r="AA17" i="48"/>
  <c r="W17" i="48"/>
  <c r="T17" i="48"/>
  <c r="J17" i="48"/>
  <c r="G17" i="48"/>
  <c r="AA16" i="48"/>
  <c r="W16" i="48"/>
  <c r="T16" i="48"/>
  <c r="J16" i="48"/>
  <c r="G16" i="48"/>
  <c r="AA15" i="48"/>
  <c r="W15" i="48"/>
  <c r="T15" i="48"/>
  <c r="J15" i="48"/>
  <c r="G15" i="48"/>
  <c r="AA14" i="48"/>
  <c r="W14" i="48"/>
  <c r="T14" i="48"/>
  <c r="J14" i="48"/>
  <c r="G14" i="48"/>
  <c r="AA13" i="48"/>
  <c r="X13" i="48"/>
  <c r="W13" i="48"/>
  <c r="T13" i="48"/>
  <c r="K13" i="48"/>
  <c r="J13" i="48"/>
  <c r="G13" i="48"/>
  <c r="AA12" i="48"/>
  <c r="W12" i="48"/>
  <c r="T12" i="48"/>
  <c r="AA11" i="48"/>
  <c r="X11" i="48"/>
  <c r="W11" i="48"/>
  <c r="T11" i="48"/>
  <c r="AA10" i="48"/>
  <c r="W10" i="48"/>
  <c r="T10" i="48"/>
  <c r="I10" i="48"/>
  <c r="G10" i="48"/>
  <c r="AA9" i="48"/>
  <c r="X9" i="48"/>
  <c r="W9" i="48"/>
  <c r="T9" i="48"/>
  <c r="J9" i="48"/>
  <c r="G9" i="48"/>
  <c r="AA8" i="48"/>
  <c r="X8" i="48"/>
  <c r="W8" i="48"/>
  <c r="T8" i="48"/>
  <c r="J8" i="48"/>
  <c r="G8" i="48"/>
  <c r="K7" i="48"/>
  <c r="J7" i="48"/>
  <c r="G7" i="48"/>
  <c r="G51" i="58"/>
  <c r="I49" i="58"/>
  <c r="G49" i="58"/>
  <c r="K48" i="58"/>
  <c r="J48" i="58"/>
  <c r="K47" i="58"/>
  <c r="J47" i="58"/>
  <c r="K46" i="58"/>
  <c r="J46" i="58"/>
  <c r="G46" i="58"/>
  <c r="I43" i="58"/>
  <c r="G43" i="58"/>
  <c r="K42" i="58"/>
  <c r="J42" i="58"/>
  <c r="K41" i="58"/>
  <c r="J41" i="58"/>
  <c r="K40" i="58"/>
  <c r="J40" i="58"/>
  <c r="K39" i="58"/>
  <c r="J39" i="58"/>
  <c r="K38" i="58"/>
  <c r="J38" i="58"/>
  <c r="T37" i="58"/>
  <c r="K37" i="58"/>
  <c r="J37" i="58"/>
  <c r="G37" i="58"/>
  <c r="K36" i="58"/>
  <c r="J36" i="58"/>
  <c r="G36" i="58"/>
  <c r="W35" i="58"/>
  <c r="T35" i="58"/>
  <c r="W34" i="58"/>
  <c r="T34" i="58"/>
  <c r="G33" i="58"/>
  <c r="E33" i="58"/>
  <c r="W32" i="58"/>
  <c r="T32" i="58"/>
  <c r="K32" i="58"/>
  <c r="J32" i="58"/>
  <c r="G32" i="58"/>
  <c r="W31" i="58"/>
  <c r="T31" i="58"/>
  <c r="K31" i="58"/>
  <c r="J31" i="58"/>
  <c r="G31" i="58"/>
  <c r="W30" i="58"/>
  <c r="T30" i="58"/>
  <c r="K30" i="58"/>
  <c r="J30" i="58"/>
  <c r="G30" i="58"/>
  <c r="W29" i="58"/>
  <c r="T29" i="58"/>
  <c r="W28" i="58"/>
  <c r="T28" i="58"/>
  <c r="I28" i="58"/>
  <c r="G28" i="58"/>
  <c r="E28" i="58"/>
  <c r="W27" i="58"/>
  <c r="T27" i="58"/>
  <c r="W26" i="58"/>
  <c r="T26" i="58"/>
  <c r="J26" i="58"/>
  <c r="G26" i="58"/>
  <c r="J25" i="58"/>
  <c r="G25" i="58"/>
  <c r="W24" i="58"/>
  <c r="T24" i="58"/>
  <c r="K24" i="58"/>
  <c r="J24" i="58"/>
  <c r="G24" i="58"/>
  <c r="W23" i="58"/>
  <c r="T23" i="58"/>
  <c r="W22" i="58"/>
  <c r="T22" i="58"/>
  <c r="I22" i="58"/>
  <c r="G22" i="58"/>
  <c r="W21" i="58"/>
  <c r="T21" i="58"/>
  <c r="AA20" i="58"/>
  <c r="W20" i="58"/>
  <c r="T20" i="58"/>
  <c r="AA19" i="58"/>
  <c r="X19" i="58"/>
  <c r="W19" i="58"/>
  <c r="T19" i="58"/>
  <c r="AA18" i="58"/>
  <c r="X18" i="58"/>
  <c r="W18" i="58"/>
  <c r="T18" i="58"/>
  <c r="AA17" i="58"/>
  <c r="W17" i="58"/>
  <c r="T17" i="58"/>
  <c r="J17" i="58"/>
  <c r="G17" i="58"/>
  <c r="AA16" i="58"/>
  <c r="W16" i="58"/>
  <c r="T16" i="58"/>
  <c r="J16" i="58"/>
  <c r="G16" i="58"/>
  <c r="AA15" i="58"/>
  <c r="W15" i="58"/>
  <c r="T15" i="58"/>
  <c r="J15" i="58"/>
  <c r="G15" i="58"/>
  <c r="AA14" i="58"/>
  <c r="W14" i="58"/>
  <c r="T14" i="58"/>
  <c r="J14" i="58"/>
  <c r="G14" i="58"/>
  <c r="AA13" i="58"/>
  <c r="X13" i="58"/>
  <c r="W13" i="58"/>
  <c r="T13" i="58"/>
  <c r="K13" i="58"/>
  <c r="J13" i="58"/>
  <c r="G13" i="58"/>
  <c r="AA12" i="58"/>
  <c r="W12" i="58"/>
  <c r="T12" i="58"/>
  <c r="X11" i="58"/>
  <c r="W11" i="58"/>
  <c r="T11" i="58"/>
  <c r="AA10" i="58"/>
  <c r="W10" i="58"/>
  <c r="T10" i="58"/>
  <c r="I10" i="58"/>
  <c r="G10" i="58"/>
  <c r="AA9" i="58"/>
  <c r="X9" i="58"/>
  <c r="W9" i="58"/>
  <c r="T9" i="58"/>
  <c r="J9" i="58"/>
  <c r="G9" i="58"/>
  <c r="AA8" i="58"/>
  <c r="X8" i="58"/>
  <c r="W8" i="58"/>
  <c r="T8" i="58"/>
  <c r="J8" i="58"/>
  <c r="G8" i="58"/>
  <c r="K7" i="58"/>
  <c r="J7" i="58"/>
  <c r="G7" i="58"/>
  <c r="I51" i="59"/>
  <c r="G51" i="59"/>
  <c r="I49" i="59"/>
  <c r="G49" i="59"/>
  <c r="K48" i="59"/>
  <c r="J48" i="59"/>
  <c r="K47" i="59"/>
  <c r="J47" i="59"/>
  <c r="K46" i="59"/>
  <c r="J46" i="59"/>
  <c r="G46" i="59"/>
  <c r="O45" i="59"/>
  <c r="I43" i="59"/>
  <c r="G43" i="59"/>
  <c r="K42" i="59"/>
  <c r="J42" i="59"/>
  <c r="K41" i="59"/>
  <c r="J41" i="59"/>
  <c r="K40" i="59"/>
  <c r="J40" i="59"/>
  <c r="K39" i="59"/>
  <c r="J39" i="59"/>
  <c r="K38" i="59"/>
  <c r="J38" i="59"/>
  <c r="T37" i="59"/>
  <c r="K37" i="59"/>
  <c r="J37" i="59"/>
  <c r="G37" i="59"/>
  <c r="K36" i="59"/>
  <c r="J36" i="59"/>
  <c r="G36" i="59"/>
  <c r="W35" i="59"/>
  <c r="T35" i="59"/>
  <c r="W34" i="59"/>
  <c r="T34" i="59"/>
  <c r="I33" i="59"/>
  <c r="G33" i="59"/>
  <c r="E33" i="59"/>
  <c r="W32" i="59"/>
  <c r="T32" i="59"/>
  <c r="K32" i="59"/>
  <c r="J32" i="59"/>
  <c r="G32" i="59"/>
  <c r="W31" i="59"/>
  <c r="T31" i="59"/>
  <c r="K31" i="59"/>
  <c r="J31" i="59"/>
  <c r="G31" i="59"/>
  <c r="W30" i="59"/>
  <c r="T30" i="59"/>
  <c r="K30" i="59"/>
  <c r="J30" i="59"/>
  <c r="G30" i="59"/>
  <c r="W29" i="59"/>
  <c r="T29" i="59"/>
  <c r="W28" i="59"/>
  <c r="T28" i="59"/>
  <c r="I28" i="59"/>
  <c r="G28" i="59"/>
  <c r="E28" i="59"/>
  <c r="W27" i="59"/>
  <c r="T27" i="59"/>
  <c r="W26" i="59"/>
  <c r="T26" i="59"/>
  <c r="J26" i="59"/>
  <c r="G26" i="59"/>
  <c r="J25" i="59"/>
  <c r="G25" i="59"/>
  <c r="W24" i="59"/>
  <c r="V37" i="59" s="1"/>
  <c r="O39" i="59" s="1"/>
  <c r="O43" i="59" s="1"/>
  <c r="T24" i="59"/>
  <c r="K24" i="59"/>
  <c r="J24" i="59"/>
  <c r="G24" i="59"/>
  <c r="W23" i="59"/>
  <c r="T23" i="59"/>
  <c r="W22" i="59"/>
  <c r="T22" i="59"/>
  <c r="I22" i="59"/>
  <c r="G22" i="59"/>
  <c r="AA21" i="59"/>
  <c r="W21" i="59"/>
  <c r="T21" i="59"/>
  <c r="AA20" i="59"/>
  <c r="W20" i="59"/>
  <c r="T20" i="59"/>
  <c r="AA19" i="59"/>
  <c r="X19" i="59"/>
  <c r="W19" i="59"/>
  <c r="T19" i="59"/>
  <c r="AA18" i="59"/>
  <c r="X18" i="59"/>
  <c r="W18" i="59"/>
  <c r="T18" i="59"/>
  <c r="AA17" i="59"/>
  <c r="W17" i="59"/>
  <c r="T17" i="59"/>
  <c r="J17" i="59"/>
  <c r="G17" i="59"/>
  <c r="AA16" i="59"/>
  <c r="W16" i="59"/>
  <c r="T16" i="59"/>
  <c r="J16" i="59"/>
  <c r="G16" i="59"/>
  <c r="AA15" i="59"/>
  <c r="W15" i="59"/>
  <c r="T15" i="59"/>
  <c r="J15" i="59"/>
  <c r="G15" i="59"/>
  <c r="AA14" i="59"/>
  <c r="W14" i="59"/>
  <c r="T14" i="59"/>
  <c r="J14" i="59"/>
  <c r="G14" i="59"/>
  <c r="AA13" i="59"/>
  <c r="X13" i="59"/>
  <c r="W13" i="59"/>
  <c r="T13" i="59"/>
  <c r="K13" i="59"/>
  <c r="J13" i="59"/>
  <c r="G13" i="59"/>
  <c r="AA12" i="59"/>
  <c r="W12" i="59"/>
  <c r="T12" i="59"/>
  <c r="AA11" i="59"/>
  <c r="X11" i="59"/>
  <c r="W11" i="59"/>
  <c r="T11" i="59"/>
  <c r="AA10" i="59"/>
  <c r="W10" i="59"/>
  <c r="T10" i="59"/>
  <c r="I10" i="59"/>
  <c r="G10" i="59"/>
  <c r="AA9" i="59"/>
  <c r="X9" i="59"/>
  <c r="W9" i="59"/>
  <c r="T9" i="59"/>
  <c r="J9" i="59"/>
  <c r="G9" i="59"/>
  <c r="AA8" i="59"/>
  <c r="X8" i="59"/>
  <c r="W8" i="59"/>
  <c r="T8" i="59"/>
  <c r="J8" i="59"/>
  <c r="G8" i="59"/>
  <c r="K7" i="59"/>
  <c r="J7" i="59"/>
  <c r="G7" i="59"/>
  <c r="I51" i="46"/>
  <c r="G51" i="46"/>
  <c r="I49" i="46"/>
  <c r="G49" i="46"/>
  <c r="K48" i="46"/>
  <c r="J48" i="46"/>
  <c r="K47" i="46"/>
  <c r="J47" i="46"/>
  <c r="K46" i="46"/>
  <c r="J46" i="46"/>
  <c r="G46" i="46"/>
  <c r="O45" i="46"/>
  <c r="I43" i="46"/>
  <c r="G43" i="46"/>
  <c r="K42" i="46"/>
  <c r="J42" i="46"/>
  <c r="K41" i="46"/>
  <c r="J41" i="46"/>
  <c r="K40" i="46"/>
  <c r="J40" i="46"/>
  <c r="K39" i="46"/>
  <c r="J39" i="46"/>
  <c r="K38" i="46"/>
  <c r="J38" i="46"/>
  <c r="T37" i="46"/>
  <c r="K37" i="46"/>
  <c r="J37" i="46"/>
  <c r="G37" i="46"/>
  <c r="K36" i="46"/>
  <c r="J36" i="46"/>
  <c r="G36" i="46"/>
  <c r="W35" i="46"/>
  <c r="T35" i="46"/>
  <c r="W34" i="46"/>
  <c r="T34" i="46"/>
  <c r="I33" i="46"/>
  <c r="G33" i="46"/>
  <c r="E33" i="46"/>
  <c r="W32" i="46"/>
  <c r="T32" i="46"/>
  <c r="K32" i="46"/>
  <c r="J32" i="46"/>
  <c r="G32" i="46"/>
  <c r="W31" i="46"/>
  <c r="T31" i="46"/>
  <c r="K31" i="46"/>
  <c r="J31" i="46"/>
  <c r="G31" i="46"/>
  <c r="W30" i="46"/>
  <c r="T30" i="46"/>
  <c r="K30" i="46"/>
  <c r="J30" i="46"/>
  <c r="G30" i="46"/>
  <c r="W29" i="46"/>
  <c r="T29" i="46"/>
  <c r="W28" i="46"/>
  <c r="T28" i="46"/>
  <c r="I28" i="46"/>
  <c r="G28" i="46"/>
  <c r="E28" i="46"/>
  <c r="W27" i="46"/>
  <c r="T27" i="46"/>
  <c r="W26" i="46"/>
  <c r="T26" i="46"/>
  <c r="J26" i="46"/>
  <c r="G26" i="46"/>
  <c r="J25" i="46"/>
  <c r="G25" i="46"/>
  <c r="W24" i="46"/>
  <c r="T24" i="46"/>
  <c r="K24" i="46"/>
  <c r="J24" i="46"/>
  <c r="G24" i="46"/>
  <c r="W23" i="46"/>
  <c r="V37" i="46" s="1"/>
  <c r="O39" i="46" s="1"/>
  <c r="O43" i="46" s="1"/>
  <c r="T23" i="46"/>
  <c r="W22" i="46"/>
  <c r="T22" i="46"/>
  <c r="I22" i="46"/>
  <c r="G22" i="46"/>
  <c r="AA21" i="46"/>
  <c r="W21" i="46"/>
  <c r="T21" i="46"/>
  <c r="AA20" i="46"/>
  <c r="W20" i="46"/>
  <c r="T20" i="46"/>
  <c r="AA19" i="46"/>
  <c r="X19" i="46"/>
  <c r="W19" i="46"/>
  <c r="T19" i="46"/>
  <c r="AA18" i="46"/>
  <c r="X18" i="46"/>
  <c r="W18" i="46"/>
  <c r="T18" i="46"/>
  <c r="AA17" i="46"/>
  <c r="W17" i="46"/>
  <c r="T17" i="46"/>
  <c r="J17" i="46"/>
  <c r="G17" i="46"/>
  <c r="AA16" i="46"/>
  <c r="W16" i="46"/>
  <c r="T16" i="46"/>
  <c r="J16" i="46"/>
  <c r="G16" i="46"/>
  <c r="AA15" i="46"/>
  <c r="W15" i="46"/>
  <c r="T15" i="46"/>
  <c r="J15" i="46"/>
  <c r="G15" i="46"/>
  <c r="AA14" i="46"/>
  <c r="W14" i="46"/>
  <c r="T14" i="46"/>
  <c r="J14" i="46"/>
  <c r="G14" i="46"/>
  <c r="AA13" i="46"/>
  <c r="X13" i="46"/>
  <c r="W13" i="46"/>
  <c r="T13" i="46"/>
  <c r="K13" i="46"/>
  <c r="J13" i="46"/>
  <c r="G13" i="46"/>
  <c r="AA12" i="46"/>
  <c r="W12" i="46"/>
  <c r="T12" i="46"/>
  <c r="AA11" i="46"/>
  <c r="X11" i="46"/>
  <c r="W11" i="46"/>
  <c r="T11" i="46"/>
  <c r="AA10" i="46"/>
  <c r="W10" i="46"/>
  <c r="T10" i="46"/>
  <c r="I10" i="46"/>
  <c r="G10" i="46"/>
  <c r="AA9" i="46"/>
  <c r="X9" i="46"/>
  <c r="W9" i="46"/>
  <c r="T9" i="46"/>
  <c r="J9" i="46"/>
  <c r="G9" i="46"/>
  <c r="AA8" i="46"/>
  <c r="X8" i="46"/>
  <c r="W8" i="46"/>
  <c r="T8" i="46"/>
  <c r="J8" i="46"/>
  <c r="G8" i="46"/>
  <c r="K7" i="46"/>
  <c r="J7" i="46"/>
  <c r="G7" i="46"/>
  <c r="I54" i="23"/>
  <c r="G54" i="23"/>
  <c r="I52" i="23"/>
  <c r="G52" i="23"/>
  <c r="K51" i="23"/>
  <c r="J51" i="23"/>
  <c r="K50" i="23"/>
  <c r="J50" i="23"/>
  <c r="K49" i="23"/>
  <c r="J49" i="23"/>
  <c r="G49" i="23"/>
  <c r="O48" i="23"/>
  <c r="O46" i="23"/>
  <c r="I46" i="23"/>
  <c r="G46" i="23"/>
  <c r="K45" i="23"/>
  <c r="J45" i="23"/>
  <c r="G45" i="23"/>
  <c r="K44" i="23"/>
  <c r="J44" i="23"/>
  <c r="G44" i="23"/>
  <c r="K43" i="23"/>
  <c r="J43" i="23"/>
  <c r="G43" i="23"/>
  <c r="O42" i="23"/>
  <c r="K42" i="23"/>
  <c r="J42" i="23"/>
  <c r="K41" i="23"/>
  <c r="J41" i="23"/>
  <c r="G41" i="23"/>
  <c r="V40" i="23"/>
  <c r="T40" i="23"/>
  <c r="K40" i="23"/>
  <c r="J40" i="23"/>
  <c r="G40" i="23"/>
  <c r="K39" i="23"/>
  <c r="J39" i="23"/>
  <c r="G39" i="23"/>
  <c r="W38" i="23"/>
  <c r="T38" i="23"/>
  <c r="W37" i="23"/>
  <c r="T37" i="23"/>
  <c r="I36" i="23"/>
  <c r="G36" i="23"/>
  <c r="E36" i="23"/>
  <c r="W35" i="23"/>
  <c r="T35" i="23"/>
  <c r="K35" i="23"/>
  <c r="J35" i="23"/>
  <c r="G35" i="23"/>
  <c r="W34" i="23"/>
  <c r="T34" i="23"/>
  <c r="K34" i="23"/>
  <c r="J34" i="23"/>
  <c r="G34" i="23"/>
  <c r="W33" i="23"/>
  <c r="T33" i="23"/>
  <c r="K33" i="23"/>
  <c r="J33" i="23"/>
  <c r="G33" i="23"/>
  <c r="W32" i="23"/>
  <c r="T32" i="23"/>
  <c r="W31" i="23"/>
  <c r="T31" i="23"/>
  <c r="I31" i="23"/>
  <c r="G31" i="23"/>
  <c r="E31" i="23"/>
  <c r="W30" i="23"/>
  <c r="T30" i="23"/>
  <c r="W29" i="23"/>
  <c r="T29" i="23"/>
  <c r="J29" i="23"/>
  <c r="G29" i="23"/>
  <c r="J28" i="23"/>
  <c r="G28" i="23"/>
  <c r="W27" i="23"/>
  <c r="T27" i="23"/>
  <c r="K27" i="23"/>
  <c r="J27" i="23"/>
  <c r="G27" i="23"/>
  <c r="W26" i="23"/>
  <c r="T26" i="23"/>
  <c r="W25" i="23"/>
  <c r="T25" i="23"/>
  <c r="I25" i="23"/>
  <c r="G25" i="23"/>
  <c r="AA24" i="23"/>
  <c r="W24" i="23"/>
  <c r="T24" i="23"/>
  <c r="AA23" i="23"/>
  <c r="W23" i="23"/>
  <c r="T23" i="23"/>
  <c r="AA22" i="23"/>
  <c r="X22" i="23"/>
  <c r="W22" i="23"/>
  <c r="T22" i="23"/>
  <c r="AA21" i="23"/>
  <c r="X21" i="23"/>
  <c r="W21" i="23"/>
  <c r="T21" i="23"/>
  <c r="AA20" i="23"/>
  <c r="W20" i="23"/>
  <c r="T20" i="23"/>
  <c r="J20" i="23"/>
  <c r="G20" i="23"/>
  <c r="AA19" i="23"/>
  <c r="W19" i="23"/>
  <c r="T19" i="23"/>
  <c r="J19" i="23"/>
  <c r="G19" i="23"/>
  <c r="AA18" i="23"/>
  <c r="W18" i="23"/>
  <c r="T18" i="23"/>
  <c r="J18" i="23"/>
  <c r="G18" i="23"/>
  <c r="AA17" i="23"/>
  <c r="W17" i="23"/>
  <c r="T17" i="23"/>
  <c r="J17" i="23"/>
  <c r="G17" i="23"/>
  <c r="AA16" i="23"/>
  <c r="X16" i="23"/>
  <c r="W16" i="23"/>
  <c r="T16" i="23"/>
  <c r="K16" i="23"/>
  <c r="J16" i="23"/>
  <c r="G16" i="23"/>
  <c r="AA15" i="23"/>
  <c r="W15" i="23"/>
  <c r="T15" i="23"/>
  <c r="AA14" i="23"/>
  <c r="X14" i="23"/>
  <c r="W14" i="23"/>
  <c r="T14" i="23"/>
  <c r="AA13" i="23"/>
  <c r="W13" i="23"/>
  <c r="T13" i="23"/>
  <c r="I13" i="23"/>
  <c r="G13" i="23"/>
  <c r="AA12" i="23"/>
  <c r="X12" i="23"/>
  <c r="W12" i="23"/>
  <c r="T12" i="23"/>
  <c r="J12" i="23"/>
  <c r="G12" i="23"/>
  <c r="AA11" i="23"/>
  <c r="X11" i="23"/>
  <c r="W11" i="23"/>
  <c r="T11" i="23"/>
  <c r="J11" i="23"/>
  <c r="G11" i="23"/>
  <c r="K10" i="23"/>
  <c r="J10" i="23"/>
  <c r="G10" i="23"/>
  <c r="I55" i="22"/>
  <c r="G55" i="22"/>
  <c r="I53" i="22"/>
  <c r="G53" i="22"/>
  <c r="K52" i="22"/>
  <c r="J52" i="22"/>
  <c r="K51" i="22"/>
  <c r="J51" i="22"/>
  <c r="K50" i="22"/>
  <c r="J50" i="22"/>
  <c r="G50" i="22"/>
  <c r="O49" i="22"/>
  <c r="O47" i="22"/>
  <c r="I47" i="22"/>
  <c r="G47" i="22"/>
  <c r="K46" i="22"/>
  <c r="J46" i="22"/>
  <c r="G46" i="22"/>
  <c r="K45" i="22"/>
  <c r="J45" i="22"/>
  <c r="G45" i="22"/>
  <c r="K44" i="22"/>
  <c r="J44" i="22"/>
  <c r="G44" i="22"/>
  <c r="O43" i="22"/>
  <c r="K43" i="22"/>
  <c r="J43" i="22"/>
  <c r="K42" i="22"/>
  <c r="J42" i="22"/>
  <c r="G42" i="22"/>
  <c r="V41" i="22"/>
  <c r="T41" i="22"/>
  <c r="K41" i="22"/>
  <c r="J41" i="22"/>
  <c r="G41" i="22"/>
  <c r="K40" i="22"/>
  <c r="J40" i="22"/>
  <c r="G40" i="22"/>
  <c r="W39" i="22"/>
  <c r="T39" i="22"/>
  <c r="W38" i="22"/>
  <c r="T38" i="22"/>
  <c r="I37" i="22"/>
  <c r="G37" i="22"/>
  <c r="E37" i="22"/>
  <c r="W36" i="22"/>
  <c r="T36" i="22"/>
  <c r="K36" i="22"/>
  <c r="J36" i="22"/>
  <c r="G36" i="22"/>
  <c r="W35" i="22"/>
  <c r="T35" i="22"/>
  <c r="K35" i="22"/>
  <c r="J35" i="22"/>
  <c r="G35" i="22"/>
  <c r="W34" i="22"/>
  <c r="T34" i="22"/>
  <c r="K34" i="22"/>
  <c r="J34" i="22"/>
  <c r="G34" i="22"/>
  <c r="W33" i="22"/>
  <c r="T33" i="22"/>
  <c r="W32" i="22"/>
  <c r="T32" i="22"/>
  <c r="I32" i="22"/>
  <c r="G32" i="22"/>
  <c r="E32" i="22"/>
  <c r="W31" i="22"/>
  <c r="T31" i="22"/>
  <c r="W30" i="22"/>
  <c r="T30" i="22"/>
  <c r="J30" i="22"/>
  <c r="G30" i="22"/>
  <c r="J29" i="22"/>
  <c r="G29" i="22"/>
  <c r="W28" i="22"/>
  <c r="T28" i="22"/>
  <c r="K28" i="22"/>
  <c r="J28" i="22"/>
  <c r="G28" i="22"/>
  <c r="W27" i="22"/>
  <c r="T27" i="22"/>
  <c r="W26" i="22"/>
  <c r="T26" i="22"/>
  <c r="I26" i="22"/>
  <c r="G26" i="22"/>
  <c r="AA25" i="22"/>
  <c r="W25" i="22"/>
  <c r="T25" i="22"/>
  <c r="AA24" i="22"/>
  <c r="W24" i="22"/>
  <c r="T24" i="22"/>
  <c r="AA23" i="22"/>
  <c r="X23" i="22"/>
  <c r="W23" i="22"/>
  <c r="T23" i="22"/>
  <c r="X22" i="22"/>
  <c r="W22" i="22"/>
  <c r="T22" i="22"/>
  <c r="AA21" i="22"/>
  <c r="W21" i="22"/>
  <c r="T21" i="22"/>
  <c r="J21" i="22"/>
  <c r="G21" i="22"/>
  <c r="AA20" i="22"/>
  <c r="X20" i="22"/>
  <c r="W20" i="22"/>
  <c r="T20" i="22"/>
  <c r="J20" i="22"/>
  <c r="G20" i="22"/>
  <c r="AA19" i="22"/>
  <c r="W19" i="22"/>
  <c r="T19" i="22"/>
  <c r="J19" i="22"/>
  <c r="G19" i="22"/>
  <c r="AA18" i="22"/>
  <c r="W18" i="22"/>
  <c r="T18" i="22"/>
  <c r="J18" i="22"/>
  <c r="G18" i="22"/>
  <c r="AA17" i="22"/>
  <c r="X17" i="22"/>
  <c r="W17" i="22"/>
  <c r="T17" i="22"/>
  <c r="K17" i="22"/>
  <c r="J17" i="22"/>
  <c r="G17" i="22"/>
  <c r="AA16" i="22"/>
  <c r="W16" i="22"/>
  <c r="T16" i="22"/>
  <c r="AA15" i="22"/>
  <c r="X15" i="22"/>
  <c r="W15" i="22"/>
  <c r="T15" i="22"/>
  <c r="AA14" i="22"/>
  <c r="W14" i="22"/>
  <c r="T14" i="22"/>
  <c r="I14" i="22"/>
  <c r="G14" i="22"/>
  <c r="AA13" i="22"/>
  <c r="X13" i="22"/>
  <c r="W13" i="22"/>
  <c r="T13" i="22"/>
  <c r="J13" i="22"/>
  <c r="G13" i="22"/>
  <c r="AA12" i="22"/>
  <c r="X12" i="22"/>
  <c r="W12" i="22"/>
  <c r="T12" i="22"/>
  <c r="J12" i="22"/>
  <c r="G12" i="22"/>
  <c r="K11" i="22"/>
  <c r="J11" i="22"/>
  <c r="G11" i="22"/>
  <c r="I55" i="21"/>
  <c r="G55" i="21"/>
  <c r="I53" i="21"/>
  <c r="G53" i="21"/>
  <c r="K52" i="21"/>
  <c r="J52" i="21"/>
  <c r="K51" i="21"/>
  <c r="J51" i="21"/>
  <c r="K50" i="21"/>
  <c r="J50" i="21"/>
  <c r="G50" i="21"/>
  <c r="O49" i="21"/>
  <c r="O47" i="21"/>
  <c r="I47" i="21"/>
  <c r="G47" i="21"/>
  <c r="K46" i="21"/>
  <c r="J46" i="21"/>
  <c r="G46" i="21"/>
  <c r="K45" i="21"/>
  <c r="J45" i="21"/>
  <c r="G45" i="21"/>
  <c r="K44" i="21"/>
  <c r="J44" i="21"/>
  <c r="G44" i="21"/>
  <c r="O43" i="21"/>
  <c r="K43" i="21"/>
  <c r="J43" i="21"/>
  <c r="K42" i="21"/>
  <c r="J42" i="21"/>
  <c r="G42" i="21"/>
  <c r="V41" i="21"/>
  <c r="T41" i="21"/>
  <c r="K41" i="21"/>
  <c r="J41" i="21"/>
  <c r="G41" i="21"/>
  <c r="K40" i="21"/>
  <c r="J40" i="21"/>
  <c r="G40" i="21"/>
  <c r="W39" i="21"/>
  <c r="T39" i="21"/>
  <c r="W38" i="21"/>
  <c r="T38" i="21"/>
  <c r="I37" i="21"/>
  <c r="G37" i="21"/>
  <c r="E37" i="21"/>
  <c r="W36" i="21"/>
  <c r="T36" i="21"/>
  <c r="K36" i="21"/>
  <c r="J36" i="21"/>
  <c r="G36" i="21"/>
  <c r="W35" i="21"/>
  <c r="T35" i="21"/>
  <c r="K35" i="21"/>
  <c r="J35" i="21"/>
  <c r="G35" i="21"/>
  <c r="W34" i="21"/>
  <c r="T34" i="21"/>
  <c r="K34" i="21"/>
  <c r="J34" i="21"/>
  <c r="G34" i="21"/>
  <c r="W33" i="21"/>
  <c r="T33" i="21"/>
  <c r="W32" i="21"/>
  <c r="T32" i="21"/>
  <c r="I32" i="21"/>
  <c r="G32" i="21"/>
  <c r="E32" i="21"/>
  <c r="W31" i="21"/>
  <c r="T31" i="21"/>
  <c r="W30" i="21"/>
  <c r="T30" i="21"/>
  <c r="J30" i="21"/>
  <c r="G30" i="21"/>
  <c r="J29" i="21"/>
  <c r="G29" i="21"/>
  <c r="W28" i="21"/>
  <c r="T28" i="21"/>
  <c r="K28" i="21"/>
  <c r="J28" i="21"/>
  <c r="G28" i="21"/>
  <c r="W27" i="21"/>
  <c r="T27" i="21"/>
  <c r="W26" i="21"/>
  <c r="T26" i="21"/>
  <c r="I26" i="21"/>
  <c r="G26" i="21"/>
  <c r="AA25" i="21"/>
  <c r="W25" i="21"/>
  <c r="T25" i="21"/>
  <c r="AA24" i="21"/>
  <c r="W24" i="21"/>
  <c r="T24" i="21"/>
  <c r="AA23" i="21"/>
  <c r="X23" i="21"/>
  <c r="W23" i="21"/>
  <c r="T23" i="21"/>
  <c r="AA22" i="21"/>
  <c r="X22" i="21"/>
  <c r="W22" i="21"/>
  <c r="T22" i="21"/>
  <c r="AA21" i="21"/>
  <c r="W21" i="21"/>
  <c r="T21" i="21"/>
  <c r="J21" i="21"/>
  <c r="G21" i="21"/>
  <c r="AA20" i="21"/>
  <c r="X20" i="21"/>
  <c r="W20" i="21"/>
  <c r="T20" i="21"/>
  <c r="J20" i="21"/>
  <c r="G20" i="21"/>
  <c r="AA19" i="21"/>
  <c r="W19" i="21"/>
  <c r="T19" i="21"/>
  <c r="J19" i="21"/>
  <c r="G19" i="21"/>
  <c r="AA18" i="21"/>
  <c r="W18" i="21"/>
  <c r="T18" i="21"/>
  <c r="J18" i="21"/>
  <c r="G18" i="21"/>
  <c r="AA17" i="21"/>
  <c r="X17" i="21"/>
  <c r="W17" i="21"/>
  <c r="T17" i="21"/>
  <c r="K17" i="21"/>
  <c r="J17" i="21"/>
  <c r="G17" i="21"/>
  <c r="AA16" i="21"/>
  <c r="W16" i="21"/>
  <c r="T16" i="21"/>
  <c r="AA15" i="21"/>
  <c r="X15" i="21"/>
  <c r="W15" i="21"/>
  <c r="T15" i="21"/>
  <c r="AA14" i="21"/>
  <c r="W14" i="21"/>
  <c r="T14" i="21"/>
  <c r="I14" i="21"/>
  <c r="G14" i="21"/>
  <c r="AA13" i="21"/>
  <c r="X13" i="21"/>
  <c r="W13" i="21"/>
  <c r="T13" i="21"/>
  <c r="J13" i="21"/>
  <c r="G13" i="21"/>
  <c r="AA12" i="21"/>
  <c r="X12" i="21"/>
  <c r="W12" i="21"/>
  <c r="T12" i="21"/>
  <c r="J12" i="21"/>
  <c r="G12" i="21"/>
  <c r="K11" i="21"/>
  <c r="J11" i="21"/>
  <c r="G11" i="21"/>
  <c r="I53" i="31"/>
  <c r="G53" i="31"/>
  <c r="I51" i="31"/>
  <c r="G51" i="31"/>
  <c r="K50" i="31"/>
  <c r="J50" i="31"/>
  <c r="K49" i="31"/>
  <c r="J49" i="31"/>
  <c r="K48" i="31"/>
  <c r="J48" i="31"/>
  <c r="G48" i="31"/>
  <c r="O47" i="31"/>
  <c r="O45" i="31"/>
  <c r="I45" i="31"/>
  <c r="G45" i="31"/>
  <c r="K44" i="31"/>
  <c r="J44" i="31"/>
  <c r="K43" i="31"/>
  <c r="J43" i="31"/>
  <c r="K42" i="31"/>
  <c r="J42" i="31"/>
  <c r="O41" i="31"/>
  <c r="K41" i="31"/>
  <c r="J41" i="31"/>
  <c r="K40" i="31"/>
  <c r="J40" i="31"/>
  <c r="V39" i="31"/>
  <c r="T39" i="31"/>
  <c r="K39" i="31"/>
  <c r="J39" i="31"/>
  <c r="G39" i="31"/>
  <c r="K38" i="31"/>
  <c r="J38" i="31"/>
  <c r="G38" i="31"/>
  <c r="W37" i="31"/>
  <c r="T37" i="31"/>
  <c r="W36" i="31"/>
  <c r="T36" i="31"/>
  <c r="I35" i="31"/>
  <c r="G35" i="31"/>
  <c r="E35" i="31"/>
  <c r="W34" i="31"/>
  <c r="T34" i="31"/>
  <c r="K34" i="31"/>
  <c r="J34" i="31"/>
  <c r="G34" i="31"/>
  <c r="W33" i="31"/>
  <c r="T33" i="31"/>
  <c r="K33" i="31"/>
  <c r="J33" i="31"/>
  <c r="G33" i="31"/>
  <c r="W32" i="31"/>
  <c r="T32" i="31"/>
  <c r="K32" i="31"/>
  <c r="J32" i="31"/>
  <c r="G32" i="31"/>
  <c r="W31" i="31"/>
  <c r="T31" i="31"/>
  <c r="W30" i="31"/>
  <c r="T30" i="31"/>
  <c r="I30" i="31"/>
  <c r="G30" i="31"/>
  <c r="E30" i="31"/>
  <c r="W29" i="31"/>
  <c r="T29" i="31"/>
  <c r="W28" i="31"/>
  <c r="T28" i="31"/>
  <c r="J28" i="31"/>
  <c r="G28" i="31"/>
  <c r="J27" i="31"/>
  <c r="G27" i="31"/>
  <c r="W26" i="31"/>
  <c r="T26" i="31"/>
  <c r="K26" i="31"/>
  <c r="J26" i="31"/>
  <c r="G26" i="31"/>
  <c r="W25" i="31"/>
  <c r="T25" i="31"/>
  <c r="W24" i="31"/>
  <c r="T24" i="31"/>
  <c r="I24" i="31"/>
  <c r="G24" i="31"/>
  <c r="AA23" i="31"/>
  <c r="W23" i="31"/>
  <c r="T23" i="31"/>
  <c r="AA22" i="31"/>
  <c r="W22" i="31"/>
  <c r="T22" i="31"/>
  <c r="AA21" i="31"/>
  <c r="X21" i="31"/>
  <c r="W21" i="31"/>
  <c r="T21" i="31"/>
  <c r="AA20" i="31"/>
  <c r="X20" i="31"/>
  <c r="W20" i="31"/>
  <c r="T20" i="31"/>
  <c r="AA19" i="31"/>
  <c r="W19" i="31"/>
  <c r="T19" i="31"/>
  <c r="J19" i="31"/>
  <c r="G19" i="31"/>
  <c r="AA18" i="31"/>
  <c r="W18" i="31"/>
  <c r="T18" i="31"/>
  <c r="J18" i="31"/>
  <c r="G18" i="31"/>
  <c r="AA17" i="31"/>
  <c r="W17" i="31"/>
  <c r="T17" i="31"/>
  <c r="J17" i="31"/>
  <c r="G17" i="31"/>
  <c r="AA16" i="31"/>
  <c r="W16" i="31"/>
  <c r="T16" i="31"/>
  <c r="J16" i="31"/>
  <c r="G16" i="31"/>
  <c r="AA15" i="31"/>
  <c r="X15" i="31"/>
  <c r="W15" i="31"/>
  <c r="T15" i="31"/>
  <c r="K15" i="31"/>
  <c r="J15" i="31"/>
  <c r="G15" i="31"/>
  <c r="AA14" i="31"/>
  <c r="W14" i="31"/>
  <c r="T14" i="31"/>
  <c r="AA13" i="31"/>
  <c r="X13" i="31"/>
  <c r="W13" i="31"/>
  <c r="T13" i="31"/>
  <c r="AA12" i="31"/>
  <c r="W12" i="31"/>
  <c r="T12" i="31"/>
  <c r="I12" i="31"/>
  <c r="G12" i="31"/>
  <c r="AA11" i="31"/>
  <c r="X11" i="31"/>
  <c r="W11" i="31"/>
  <c r="T11" i="31"/>
  <c r="J11" i="31"/>
  <c r="G11" i="31"/>
  <c r="AA10" i="31"/>
  <c r="X10" i="31"/>
  <c r="W10" i="31"/>
  <c r="T10" i="31"/>
  <c r="J10" i="31"/>
  <c r="G10" i="31"/>
  <c r="K9" i="31"/>
  <c r="J9" i="31"/>
  <c r="G9" i="31"/>
  <c r="I54" i="20"/>
  <c r="G54" i="20"/>
  <c r="I52" i="20"/>
  <c r="G52" i="20"/>
  <c r="K51" i="20"/>
  <c r="J51" i="20"/>
  <c r="K50" i="20"/>
  <c r="J50" i="20"/>
  <c r="K49" i="20"/>
  <c r="J49" i="20"/>
  <c r="G49" i="20"/>
  <c r="O48" i="20"/>
  <c r="O46" i="20"/>
  <c r="I46" i="20"/>
  <c r="G46" i="20"/>
  <c r="K45" i="20"/>
  <c r="J45" i="20"/>
  <c r="G45" i="20"/>
  <c r="K44" i="20"/>
  <c r="J44" i="20"/>
  <c r="G44" i="20"/>
  <c r="K43" i="20"/>
  <c r="J43" i="20"/>
  <c r="G43" i="20"/>
  <c r="O42" i="20"/>
  <c r="K42" i="20"/>
  <c r="J42" i="20"/>
  <c r="K41" i="20"/>
  <c r="J41" i="20"/>
  <c r="G41" i="20"/>
  <c r="V40" i="20"/>
  <c r="T40" i="20"/>
  <c r="K40" i="20"/>
  <c r="J40" i="20"/>
  <c r="G40" i="20"/>
  <c r="K39" i="20"/>
  <c r="J39" i="20"/>
  <c r="G39" i="20"/>
  <c r="W38" i="20"/>
  <c r="T38" i="20"/>
  <c r="W37" i="20"/>
  <c r="T37" i="20"/>
  <c r="I36" i="20"/>
  <c r="G36" i="20"/>
  <c r="E36" i="20"/>
  <c r="W35" i="20"/>
  <c r="T35" i="20"/>
  <c r="K35" i="20"/>
  <c r="J35" i="20"/>
  <c r="G35" i="20"/>
  <c r="W34" i="20"/>
  <c r="T34" i="20"/>
  <c r="K34" i="20"/>
  <c r="J34" i="20"/>
  <c r="G34" i="20"/>
  <c r="W33" i="20"/>
  <c r="T33" i="20"/>
  <c r="K33" i="20"/>
  <c r="J33" i="20"/>
  <c r="G33" i="20"/>
  <c r="W32" i="20"/>
  <c r="T32" i="20"/>
  <c r="W31" i="20"/>
  <c r="T31" i="20"/>
  <c r="I31" i="20"/>
  <c r="G31" i="20"/>
  <c r="E31" i="20"/>
  <c r="W30" i="20"/>
  <c r="T30" i="20"/>
  <c r="W29" i="20"/>
  <c r="T29" i="20"/>
  <c r="J29" i="20"/>
  <c r="G29" i="20"/>
  <c r="J28" i="20"/>
  <c r="G28" i="20"/>
  <c r="W27" i="20"/>
  <c r="T27" i="20"/>
  <c r="K27" i="20"/>
  <c r="J27" i="20"/>
  <c r="G27" i="20"/>
  <c r="W26" i="20"/>
  <c r="T26" i="20"/>
  <c r="W25" i="20"/>
  <c r="T25" i="20"/>
  <c r="I25" i="20"/>
  <c r="G25" i="20"/>
  <c r="AA24" i="20"/>
  <c r="W24" i="20"/>
  <c r="T24" i="20"/>
  <c r="AA23" i="20"/>
  <c r="W23" i="20"/>
  <c r="T23" i="20"/>
  <c r="AA22" i="20"/>
  <c r="X22" i="20"/>
  <c r="W22" i="20"/>
  <c r="T22" i="20"/>
  <c r="AA21" i="20"/>
  <c r="X21" i="20"/>
  <c r="W21" i="20"/>
  <c r="T21" i="20"/>
  <c r="AA20" i="20"/>
  <c r="W20" i="20"/>
  <c r="T20" i="20"/>
  <c r="J20" i="20"/>
  <c r="G20" i="20"/>
  <c r="AA19" i="20"/>
  <c r="W19" i="20"/>
  <c r="T19" i="20"/>
  <c r="J19" i="20"/>
  <c r="G19" i="20"/>
  <c r="AA18" i="20"/>
  <c r="W18" i="20"/>
  <c r="T18" i="20"/>
  <c r="J18" i="20"/>
  <c r="G18" i="20"/>
  <c r="AA17" i="20"/>
  <c r="W17" i="20"/>
  <c r="T17" i="20"/>
  <c r="J17" i="20"/>
  <c r="G17" i="20"/>
  <c r="AA16" i="20"/>
  <c r="X16" i="20"/>
  <c r="W16" i="20"/>
  <c r="T16" i="20"/>
  <c r="K16" i="20"/>
  <c r="J16" i="20"/>
  <c r="G16" i="20"/>
  <c r="AA15" i="20"/>
  <c r="W15" i="20"/>
  <c r="T15" i="20"/>
  <c r="AA14" i="20"/>
  <c r="X14" i="20"/>
  <c r="W14" i="20"/>
  <c r="T14" i="20"/>
  <c r="AA13" i="20"/>
  <c r="W13" i="20"/>
  <c r="T13" i="20"/>
  <c r="I13" i="20"/>
  <c r="G13" i="20"/>
  <c r="AA12" i="20"/>
  <c r="X12" i="20"/>
  <c r="W12" i="20"/>
  <c r="T12" i="20"/>
  <c r="J12" i="20"/>
  <c r="G12" i="20"/>
  <c r="AA11" i="20"/>
  <c r="X11" i="20"/>
  <c r="W11" i="20"/>
  <c r="T11" i="20"/>
  <c r="J11" i="20"/>
  <c r="G11" i="20"/>
  <c r="K10" i="20"/>
  <c r="J10" i="20"/>
  <c r="G10" i="20"/>
  <c r="I55" i="18"/>
  <c r="G55" i="18"/>
  <c r="I53" i="18"/>
  <c r="G53" i="18"/>
  <c r="K52" i="18"/>
  <c r="J52" i="18"/>
  <c r="K51" i="18"/>
  <c r="J51" i="18"/>
  <c r="K50" i="18"/>
  <c r="J50" i="18"/>
  <c r="G50" i="18"/>
  <c r="O49" i="18"/>
  <c r="O47" i="18"/>
  <c r="I47" i="18"/>
  <c r="G47" i="18"/>
  <c r="K46" i="18"/>
  <c r="J46" i="18"/>
  <c r="G46" i="18"/>
  <c r="K45" i="18"/>
  <c r="J45" i="18"/>
  <c r="G45" i="18"/>
  <c r="K44" i="18"/>
  <c r="J44" i="18"/>
  <c r="G44" i="18"/>
  <c r="O43" i="18"/>
  <c r="K43" i="18"/>
  <c r="J43" i="18"/>
  <c r="K42" i="18"/>
  <c r="J42" i="18"/>
  <c r="G42" i="18"/>
  <c r="V41" i="18"/>
  <c r="T41" i="18"/>
  <c r="K41" i="18"/>
  <c r="J41" i="18"/>
  <c r="G41" i="18"/>
  <c r="K40" i="18"/>
  <c r="J40" i="18"/>
  <c r="G40" i="18"/>
  <c r="W39" i="18"/>
  <c r="T39" i="18"/>
  <c r="W38" i="18"/>
  <c r="T38" i="18"/>
  <c r="I37" i="18"/>
  <c r="G37" i="18"/>
  <c r="E37" i="18"/>
  <c r="W36" i="18"/>
  <c r="T36" i="18"/>
  <c r="K36" i="18"/>
  <c r="J36" i="18"/>
  <c r="G36" i="18"/>
  <c r="W35" i="18"/>
  <c r="T35" i="18"/>
  <c r="K35" i="18"/>
  <c r="J35" i="18"/>
  <c r="G35" i="18"/>
  <c r="W34" i="18"/>
  <c r="T34" i="18"/>
  <c r="K34" i="18"/>
  <c r="J34" i="18"/>
  <c r="G34" i="18"/>
  <c r="W33" i="18"/>
  <c r="T33" i="18"/>
  <c r="W32" i="18"/>
  <c r="T32" i="18"/>
  <c r="I32" i="18"/>
  <c r="G32" i="18"/>
  <c r="E32" i="18"/>
  <c r="W31" i="18"/>
  <c r="T31" i="18"/>
  <c r="W30" i="18"/>
  <c r="T30" i="18"/>
  <c r="J30" i="18"/>
  <c r="G30" i="18"/>
  <c r="J29" i="18"/>
  <c r="G29" i="18"/>
  <c r="W28" i="18"/>
  <c r="T28" i="18"/>
  <c r="K28" i="18"/>
  <c r="J28" i="18"/>
  <c r="G28" i="18"/>
  <c r="W27" i="18"/>
  <c r="T27" i="18"/>
  <c r="W26" i="18"/>
  <c r="T26" i="18"/>
  <c r="I26" i="18"/>
  <c r="G26" i="18"/>
  <c r="AA25" i="18"/>
  <c r="W25" i="18"/>
  <c r="T25" i="18"/>
  <c r="AA24" i="18"/>
  <c r="W24" i="18"/>
  <c r="T24" i="18"/>
  <c r="AA23" i="18"/>
  <c r="X23" i="18"/>
  <c r="W23" i="18"/>
  <c r="T23" i="18"/>
  <c r="X22" i="18"/>
  <c r="W22" i="18"/>
  <c r="T22" i="18"/>
  <c r="AA21" i="18"/>
  <c r="W21" i="18"/>
  <c r="T21" i="18"/>
  <c r="J21" i="18"/>
  <c r="G21" i="18"/>
  <c r="AA20" i="18"/>
  <c r="X20" i="18"/>
  <c r="W20" i="18"/>
  <c r="T20" i="18"/>
  <c r="J20" i="18"/>
  <c r="G20" i="18"/>
  <c r="AA19" i="18"/>
  <c r="W19" i="18"/>
  <c r="T19" i="18"/>
  <c r="J19" i="18"/>
  <c r="G19" i="18"/>
  <c r="AA18" i="18"/>
  <c r="W18" i="18"/>
  <c r="T18" i="18"/>
  <c r="J18" i="18"/>
  <c r="G18" i="18"/>
  <c r="AA17" i="18"/>
  <c r="X17" i="18"/>
  <c r="W17" i="18"/>
  <c r="T17" i="18"/>
  <c r="K17" i="18"/>
  <c r="J17" i="18"/>
  <c r="G17" i="18"/>
  <c r="AA16" i="18"/>
  <c r="W16" i="18"/>
  <c r="T16" i="18"/>
  <c r="AA15" i="18"/>
  <c r="X15" i="18"/>
  <c r="W15" i="18"/>
  <c r="T15" i="18"/>
  <c r="AA14" i="18"/>
  <c r="W14" i="18"/>
  <c r="T14" i="18"/>
  <c r="I14" i="18"/>
  <c r="G14" i="18"/>
  <c r="AA13" i="18"/>
  <c r="X13" i="18"/>
  <c r="W13" i="18"/>
  <c r="T13" i="18"/>
  <c r="J13" i="18"/>
  <c r="G13" i="18"/>
  <c r="AA12" i="18"/>
  <c r="X12" i="18"/>
  <c r="W12" i="18"/>
  <c r="T12" i="18"/>
  <c r="J12" i="18"/>
  <c r="G12" i="18"/>
  <c r="K11" i="18"/>
  <c r="J11" i="18"/>
  <c r="G11" i="18"/>
  <c r="I55" i="19"/>
  <c r="G55" i="19"/>
  <c r="I53" i="19"/>
  <c r="G53" i="19"/>
  <c r="K52" i="19"/>
  <c r="J52" i="19"/>
  <c r="K51" i="19"/>
  <c r="J51" i="19"/>
  <c r="K50" i="19"/>
  <c r="J50" i="19"/>
  <c r="G50" i="19"/>
  <c r="O49" i="19"/>
  <c r="O47" i="19"/>
  <c r="I47" i="19"/>
  <c r="G47" i="19"/>
  <c r="K46" i="19"/>
  <c r="J46" i="19"/>
  <c r="G46" i="19"/>
  <c r="K45" i="19"/>
  <c r="J45" i="19"/>
  <c r="G45" i="19"/>
  <c r="K44" i="19"/>
  <c r="J44" i="19"/>
  <c r="G44" i="19"/>
  <c r="O43" i="19"/>
  <c r="K43" i="19"/>
  <c r="J43" i="19"/>
  <c r="K42" i="19"/>
  <c r="J42" i="19"/>
  <c r="G42" i="19"/>
  <c r="V41" i="19"/>
  <c r="T41" i="19"/>
  <c r="K41" i="19"/>
  <c r="J41" i="19"/>
  <c r="G41" i="19"/>
  <c r="K40" i="19"/>
  <c r="J40" i="19"/>
  <c r="G40" i="19"/>
  <c r="W39" i="19"/>
  <c r="T39" i="19"/>
  <c r="W38" i="19"/>
  <c r="T38" i="19"/>
  <c r="I37" i="19"/>
  <c r="G37" i="19"/>
  <c r="E37" i="19"/>
  <c r="W36" i="19"/>
  <c r="T36" i="19"/>
  <c r="K36" i="19"/>
  <c r="J36" i="19"/>
  <c r="G36" i="19"/>
  <c r="W35" i="19"/>
  <c r="T35" i="19"/>
  <c r="K35" i="19"/>
  <c r="J35" i="19"/>
  <c r="G35" i="19"/>
  <c r="W34" i="19"/>
  <c r="T34" i="19"/>
  <c r="K34" i="19"/>
  <c r="J34" i="19"/>
  <c r="G34" i="19"/>
  <c r="W33" i="19"/>
  <c r="T33" i="19"/>
  <c r="W32" i="19"/>
  <c r="T32" i="19"/>
  <c r="I32" i="19"/>
  <c r="G32" i="19"/>
  <c r="E32" i="19"/>
  <c r="W31" i="19"/>
  <c r="T31" i="19"/>
  <c r="W30" i="19"/>
  <c r="T30" i="19"/>
  <c r="J30" i="19"/>
  <c r="G30" i="19"/>
  <c r="J29" i="19"/>
  <c r="G29" i="19"/>
  <c r="W28" i="19"/>
  <c r="T28" i="19"/>
  <c r="K28" i="19"/>
  <c r="J28" i="19"/>
  <c r="G28" i="19"/>
  <c r="W27" i="19"/>
  <c r="T27" i="19"/>
  <c r="W26" i="19"/>
  <c r="T26" i="19"/>
  <c r="I26" i="19"/>
  <c r="G26" i="19"/>
  <c r="AA25" i="19"/>
  <c r="W25" i="19"/>
  <c r="T25" i="19"/>
  <c r="AA24" i="19"/>
  <c r="W24" i="19"/>
  <c r="T24" i="19"/>
  <c r="AA23" i="19"/>
  <c r="X23" i="19"/>
  <c r="W23" i="19"/>
  <c r="T23" i="19"/>
  <c r="X22" i="19"/>
  <c r="W22" i="19"/>
  <c r="T22" i="19"/>
  <c r="AA21" i="19"/>
  <c r="W21" i="19"/>
  <c r="T21" i="19"/>
  <c r="J21" i="19"/>
  <c r="G21" i="19"/>
  <c r="AA20" i="19"/>
  <c r="X20" i="19"/>
  <c r="W20" i="19"/>
  <c r="T20" i="19"/>
  <c r="J20" i="19"/>
  <c r="G20" i="19"/>
  <c r="AA19" i="19"/>
  <c r="W19" i="19"/>
  <c r="T19" i="19"/>
  <c r="J19" i="19"/>
  <c r="G19" i="19"/>
  <c r="AA18" i="19"/>
  <c r="W18" i="19"/>
  <c r="T18" i="19"/>
  <c r="J18" i="19"/>
  <c r="G18" i="19"/>
  <c r="AA17" i="19"/>
  <c r="X17" i="19"/>
  <c r="W17" i="19"/>
  <c r="T17" i="19"/>
  <c r="K17" i="19"/>
  <c r="J17" i="19"/>
  <c r="G17" i="19"/>
  <c r="AA16" i="19"/>
  <c r="W16" i="19"/>
  <c r="T16" i="19"/>
  <c r="AA15" i="19"/>
  <c r="X15" i="19"/>
  <c r="W15" i="19"/>
  <c r="T15" i="19"/>
  <c r="AA14" i="19"/>
  <c r="W14" i="19"/>
  <c r="T14" i="19"/>
  <c r="I14" i="19"/>
  <c r="G14" i="19"/>
  <c r="AA13" i="19"/>
  <c r="X13" i="19"/>
  <c r="W13" i="19"/>
  <c r="T13" i="19"/>
  <c r="J13" i="19"/>
  <c r="G13" i="19"/>
  <c r="AA12" i="19"/>
  <c r="X12" i="19"/>
  <c r="W12" i="19"/>
  <c r="T12" i="19"/>
  <c r="J12" i="19"/>
  <c r="G12" i="19"/>
  <c r="K11" i="19"/>
  <c r="J11" i="19"/>
  <c r="G11" i="19"/>
  <c r="I55" i="16"/>
  <c r="G55" i="16"/>
  <c r="I53" i="16"/>
  <c r="G53" i="16"/>
  <c r="K52" i="16"/>
  <c r="J52" i="16"/>
  <c r="K51" i="16"/>
  <c r="J51" i="16"/>
  <c r="K50" i="16"/>
  <c r="J50" i="16"/>
  <c r="G50" i="16"/>
  <c r="O49" i="16"/>
  <c r="O47" i="16"/>
  <c r="I47" i="16"/>
  <c r="G47" i="16"/>
  <c r="K46" i="16"/>
  <c r="J46" i="16"/>
  <c r="G46" i="16"/>
  <c r="K45" i="16"/>
  <c r="J45" i="16"/>
  <c r="G45" i="16"/>
  <c r="K44" i="16"/>
  <c r="J44" i="16"/>
  <c r="G44" i="16"/>
  <c r="O43" i="16"/>
  <c r="K43" i="16"/>
  <c r="J43" i="16"/>
  <c r="K42" i="16"/>
  <c r="J42" i="16"/>
  <c r="G42" i="16"/>
  <c r="V41" i="16"/>
  <c r="T41" i="16"/>
  <c r="K41" i="16"/>
  <c r="J41" i="16"/>
  <c r="G41" i="16"/>
  <c r="K40" i="16"/>
  <c r="J40" i="16"/>
  <c r="G40" i="16"/>
  <c r="W39" i="16"/>
  <c r="T39" i="16"/>
  <c r="W38" i="16"/>
  <c r="T38" i="16"/>
  <c r="I37" i="16"/>
  <c r="G37" i="16"/>
  <c r="E37" i="16"/>
  <c r="W36" i="16"/>
  <c r="T36" i="16"/>
  <c r="K36" i="16"/>
  <c r="J36" i="16"/>
  <c r="G36" i="16"/>
  <c r="W35" i="16"/>
  <c r="T35" i="16"/>
  <c r="K35" i="16"/>
  <c r="J35" i="16"/>
  <c r="G35" i="16"/>
  <c r="W34" i="16"/>
  <c r="T34" i="16"/>
  <c r="K34" i="16"/>
  <c r="J34" i="16"/>
  <c r="G34" i="16"/>
  <c r="W33" i="16"/>
  <c r="T33" i="16"/>
  <c r="W32" i="16"/>
  <c r="T32" i="16"/>
  <c r="I32" i="16"/>
  <c r="G32" i="16"/>
  <c r="E32" i="16"/>
  <c r="W31" i="16"/>
  <c r="T31" i="16"/>
  <c r="W30" i="16"/>
  <c r="T30" i="16"/>
  <c r="J30" i="16"/>
  <c r="G30" i="16"/>
  <c r="J29" i="16"/>
  <c r="G29" i="16"/>
  <c r="W28" i="16"/>
  <c r="T28" i="16"/>
  <c r="K28" i="16"/>
  <c r="J28" i="16"/>
  <c r="G28" i="16"/>
  <c r="W27" i="16"/>
  <c r="T27" i="16"/>
  <c r="W26" i="16"/>
  <c r="T26" i="16"/>
  <c r="I26" i="16"/>
  <c r="G26" i="16"/>
  <c r="AA25" i="16"/>
  <c r="W25" i="16"/>
  <c r="T25" i="16"/>
  <c r="AA24" i="16"/>
  <c r="W24" i="16"/>
  <c r="T24" i="16"/>
  <c r="AA23" i="16"/>
  <c r="X23" i="16"/>
  <c r="W23" i="16"/>
  <c r="T23" i="16"/>
  <c r="X22" i="16"/>
  <c r="W22" i="16"/>
  <c r="T22" i="16"/>
  <c r="AA21" i="16"/>
  <c r="W21" i="16"/>
  <c r="T21" i="16"/>
  <c r="J21" i="16"/>
  <c r="G21" i="16"/>
  <c r="AA20" i="16"/>
  <c r="X20" i="16"/>
  <c r="W20" i="16"/>
  <c r="T20" i="16"/>
  <c r="J20" i="16"/>
  <c r="G20" i="16"/>
  <c r="AA19" i="16"/>
  <c r="W19" i="16"/>
  <c r="T19" i="16"/>
  <c r="J19" i="16"/>
  <c r="G19" i="16"/>
  <c r="AA18" i="16"/>
  <c r="W18" i="16"/>
  <c r="T18" i="16"/>
  <c r="J18" i="16"/>
  <c r="G18" i="16"/>
  <c r="AA17" i="16"/>
  <c r="X17" i="16"/>
  <c r="W17" i="16"/>
  <c r="T17" i="16"/>
  <c r="K17" i="16"/>
  <c r="J17" i="16"/>
  <c r="G17" i="16"/>
  <c r="AA16" i="16"/>
  <c r="W16" i="16"/>
  <c r="T16" i="16"/>
  <c r="AA15" i="16"/>
  <c r="X15" i="16"/>
  <c r="W15" i="16"/>
  <c r="T15" i="16"/>
  <c r="AA14" i="16"/>
  <c r="W14" i="16"/>
  <c r="T14" i="16"/>
  <c r="I14" i="16"/>
  <c r="G14" i="16"/>
  <c r="AA13" i="16"/>
  <c r="X13" i="16"/>
  <c r="W13" i="16"/>
  <c r="T13" i="16"/>
  <c r="J13" i="16"/>
  <c r="G13" i="16"/>
  <c r="AA12" i="16"/>
  <c r="X12" i="16"/>
  <c r="W12" i="16"/>
  <c r="T12" i="16"/>
  <c r="J12" i="16"/>
  <c r="G12" i="16"/>
  <c r="K11" i="16"/>
  <c r="J11" i="16"/>
  <c r="G11" i="16"/>
  <c r="I55" i="15"/>
  <c r="G55" i="15"/>
  <c r="I53" i="15"/>
  <c r="G53" i="15"/>
  <c r="K52" i="15"/>
  <c r="J52" i="15"/>
  <c r="K51" i="15"/>
  <c r="J51" i="15"/>
  <c r="K50" i="15"/>
  <c r="J50" i="15"/>
  <c r="G50" i="15"/>
  <c r="O49" i="15"/>
  <c r="O47" i="15"/>
  <c r="I47" i="15"/>
  <c r="G47" i="15"/>
  <c r="K46" i="15"/>
  <c r="J46" i="15"/>
  <c r="G46" i="15"/>
  <c r="K45" i="15"/>
  <c r="J45" i="15"/>
  <c r="G45" i="15"/>
  <c r="K44" i="15"/>
  <c r="J44" i="15"/>
  <c r="G44" i="15"/>
  <c r="O43" i="15"/>
  <c r="K43" i="15"/>
  <c r="J43" i="15"/>
  <c r="K42" i="15"/>
  <c r="J42" i="15"/>
  <c r="G42" i="15"/>
  <c r="V41" i="15"/>
  <c r="T41" i="15"/>
  <c r="K41" i="15"/>
  <c r="J41" i="15"/>
  <c r="G41" i="15"/>
  <c r="K40" i="15"/>
  <c r="J40" i="15"/>
  <c r="G40" i="15"/>
  <c r="W39" i="15"/>
  <c r="T39" i="15"/>
  <c r="W38" i="15"/>
  <c r="T38" i="15"/>
  <c r="I37" i="15"/>
  <c r="G37" i="15"/>
  <c r="E37" i="15"/>
  <c r="W36" i="15"/>
  <c r="T36" i="15"/>
  <c r="K36" i="15"/>
  <c r="J36" i="15"/>
  <c r="G36" i="15"/>
  <c r="W35" i="15"/>
  <c r="T35" i="15"/>
  <c r="K35" i="15"/>
  <c r="J35" i="15"/>
  <c r="G35" i="15"/>
  <c r="W34" i="15"/>
  <c r="T34" i="15"/>
  <c r="K34" i="15"/>
  <c r="J34" i="15"/>
  <c r="G34" i="15"/>
  <c r="W33" i="15"/>
  <c r="T33" i="15"/>
  <c r="W32" i="15"/>
  <c r="T32" i="15"/>
  <c r="I32" i="15"/>
  <c r="G32" i="15"/>
  <c r="E32" i="15"/>
  <c r="W31" i="15"/>
  <c r="T31" i="15"/>
  <c r="W30" i="15"/>
  <c r="T30" i="15"/>
  <c r="J30" i="15"/>
  <c r="G30" i="15"/>
  <c r="J29" i="15"/>
  <c r="G29" i="15"/>
  <c r="W28" i="15"/>
  <c r="T28" i="15"/>
  <c r="K28" i="15"/>
  <c r="J28" i="15"/>
  <c r="G28" i="15"/>
  <c r="W27" i="15"/>
  <c r="T27" i="15"/>
  <c r="W26" i="15"/>
  <c r="T26" i="15"/>
  <c r="I26" i="15"/>
  <c r="G26" i="15"/>
  <c r="AA25" i="15"/>
  <c r="W25" i="15"/>
  <c r="T25" i="15"/>
  <c r="AA24" i="15"/>
  <c r="W24" i="15"/>
  <c r="T24" i="15"/>
  <c r="AA23" i="15"/>
  <c r="X23" i="15"/>
  <c r="W23" i="15"/>
  <c r="T23" i="15"/>
  <c r="AA22" i="15"/>
  <c r="X22" i="15"/>
  <c r="W22" i="15"/>
  <c r="T22" i="15"/>
  <c r="AA21" i="15"/>
  <c r="W21" i="15"/>
  <c r="T21" i="15"/>
  <c r="J21" i="15"/>
  <c r="G21" i="15"/>
  <c r="AA20" i="15"/>
  <c r="X20" i="15"/>
  <c r="W20" i="15"/>
  <c r="T20" i="15"/>
  <c r="J20" i="15"/>
  <c r="G20" i="15"/>
  <c r="AA19" i="15"/>
  <c r="W19" i="15"/>
  <c r="T19" i="15"/>
  <c r="J19" i="15"/>
  <c r="G19" i="15"/>
  <c r="AA18" i="15"/>
  <c r="W18" i="15"/>
  <c r="T18" i="15"/>
  <c r="J18" i="15"/>
  <c r="G18" i="15"/>
  <c r="AA17" i="15"/>
  <c r="X17" i="15"/>
  <c r="W17" i="15"/>
  <c r="T17" i="15"/>
  <c r="K17" i="15"/>
  <c r="J17" i="15"/>
  <c r="G17" i="15"/>
  <c r="AA16" i="15"/>
  <c r="W16" i="15"/>
  <c r="T16" i="15"/>
  <c r="AA15" i="15"/>
  <c r="X15" i="15"/>
  <c r="W15" i="15"/>
  <c r="T15" i="15"/>
  <c r="AA14" i="15"/>
  <c r="W14" i="15"/>
  <c r="T14" i="15"/>
  <c r="I14" i="15"/>
  <c r="G14" i="15"/>
  <c r="AA13" i="15"/>
  <c r="X13" i="15"/>
  <c r="W13" i="15"/>
  <c r="T13" i="15"/>
  <c r="J13" i="15"/>
  <c r="G13" i="15"/>
  <c r="AA12" i="15"/>
  <c r="X12" i="15"/>
  <c r="W12" i="15"/>
  <c r="T12" i="15"/>
  <c r="J12" i="15"/>
  <c r="G12" i="15"/>
  <c r="K11" i="15"/>
  <c r="J11" i="15"/>
  <c r="G11" i="15"/>
  <c r="I53" i="25"/>
  <c r="G53" i="25"/>
  <c r="I51" i="25"/>
  <c r="G51" i="25"/>
  <c r="K50" i="25"/>
  <c r="J50" i="25"/>
  <c r="K49" i="25"/>
  <c r="J49" i="25"/>
  <c r="K48" i="25"/>
  <c r="J48" i="25"/>
  <c r="G48" i="25"/>
  <c r="O47" i="25"/>
  <c r="O45" i="25"/>
  <c r="I45" i="25"/>
  <c r="G45" i="25"/>
  <c r="K44" i="25"/>
  <c r="J44" i="25"/>
  <c r="K43" i="25"/>
  <c r="J43" i="25"/>
  <c r="K42" i="25"/>
  <c r="J42" i="25"/>
  <c r="O41" i="25"/>
  <c r="K41" i="25"/>
  <c r="J41" i="25"/>
  <c r="K40" i="25"/>
  <c r="J40" i="25"/>
  <c r="V39" i="25"/>
  <c r="T39" i="25"/>
  <c r="K39" i="25"/>
  <c r="J39" i="25"/>
  <c r="G39" i="25"/>
  <c r="K38" i="25"/>
  <c r="J38" i="25"/>
  <c r="G38" i="25"/>
  <c r="W37" i="25"/>
  <c r="T37" i="25"/>
  <c r="W36" i="25"/>
  <c r="T36" i="25"/>
  <c r="I35" i="25"/>
  <c r="G35" i="25"/>
  <c r="E35" i="25"/>
  <c r="W34" i="25"/>
  <c r="T34" i="25"/>
  <c r="K34" i="25"/>
  <c r="J34" i="25"/>
  <c r="G34" i="25"/>
  <c r="W33" i="25"/>
  <c r="T33" i="25"/>
  <c r="K33" i="25"/>
  <c r="J33" i="25"/>
  <c r="G33" i="25"/>
  <c r="W32" i="25"/>
  <c r="T32" i="25"/>
  <c r="K32" i="25"/>
  <c r="J32" i="25"/>
  <c r="G32" i="25"/>
  <c r="W31" i="25"/>
  <c r="T31" i="25"/>
  <c r="W30" i="25"/>
  <c r="T30" i="25"/>
  <c r="I30" i="25"/>
  <c r="G30" i="25"/>
  <c r="E30" i="25"/>
  <c r="W29" i="25"/>
  <c r="T29" i="25"/>
  <c r="W28" i="25"/>
  <c r="T28" i="25"/>
  <c r="J28" i="25"/>
  <c r="G28" i="25"/>
  <c r="J27" i="25"/>
  <c r="G27" i="25"/>
  <c r="W26" i="25"/>
  <c r="T26" i="25"/>
  <c r="K26" i="25"/>
  <c r="J26" i="25"/>
  <c r="G26" i="25"/>
  <c r="W25" i="25"/>
  <c r="T25" i="25"/>
  <c r="W24" i="25"/>
  <c r="T24" i="25"/>
  <c r="I24" i="25"/>
  <c r="G24" i="25"/>
  <c r="AA23" i="25"/>
  <c r="W23" i="25"/>
  <c r="T23" i="25"/>
  <c r="AA22" i="25"/>
  <c r="W22" i="25"/>
  <c r="T22" i="25"/>
  <c r="AA21" i="25"/>
  <c r="X21" i="25"/>
  <c r="W21" i="25"/>
  <c r="T21" i="25"/>
  <c r="AA20" i="25"/>
  <c r="X20" i="25"/>
  <c r="W20" i="25"/>
  <c r="T20" i="25"/>
  <c r="AA19" i="25"/>
  <c r="W19" i="25"/>
  <c r="T19" i="25"/>
  <c r="J19" i="25"/>
  <c r="G19" i="25"/>
  <c r="AA18" i="25"/>
  <c r="W18" i="25"/>
  <c r="T18" i="25"/>
  <c r="J18" i="25"/>
  <c r="G18" i="25"/>
  <c r="AA17" i="25"/>
  <c r="W17" i="25"/>
  <c r="T17" i="25"/>
  <c r="J17" i="25"/>
  <c r="G17" i="25"/>
  <c r="AA16" i="25"/>
  <c r="W16" i="25"/>
  <c r="T16" i="25"/>
  <c r="J16" i="25"/>
  <c r="G16" i="25"/>
  <c r="AA15" i="25"/>
  <c r="X15" i="25"/>
  <c r="W15" i="25"/>
  <c r="T15" i="25"/>
  <c r="K15" i="25"/>
  <c r="J15" i="25"/>
  <c r="G15" i="25"/>
  <c r="AA14" i="25"/>
  <c r="W14" i="25"/>
  <c r="T14" i="25"/>
  <c r="AA13" i="25"/>
  <c r="X13" i="25"/>
  <c r="W13" i="25"/>
  <c r="T13" i="25"/>
  <c r="AA12" i="25"/>
  <c r="W12" i="25"/>
  <c r="T12" i="25"/>
  <c r="I12" i="25"/>
  <c r="G12" i="25"/>
  <c r="AA11" i="25"/>
  <c r="X11" i="25"/>
  <c r="W11" i="25"/>
  <c r="T11" i="25"/>
  <c r="J11" i="25"/>
  <c r="G11" i="25"/>
  <c r="AA10" i="25"/>
  <c r="X10" i="25"/>
  <c r="W10" i="25"/>
  <c r="T10" i="25"/>
  <c r="J10" i="25"/>
  <c r="G10" i="25"/>
  <c r="K9" i="25"/>
  <c r="J9" i="25"/>
  <c r="G9" i="25"/>
  <c r="I53" i="42"/>
  <c r="G53" i="42"/>
  <c r="I51" i="42"/>
  <c r="G51" i="42"/>
  <c r="K50" i="42"/>
  <c r="J50" i="42"/>
  <c r="K49" i="42"/>
  <c r="J49" i="42"/>
  <c r="K48" i="42"/>
  <c r="J48" i="42"/>
  <c r="G48" i="42"/>
  <c r="I45" i="42"/>
  <c r="G45" i="42"/>
  <c r="K44" i="42"/>
  <c r="J44" i="42"/>
  <c r="K43" i="42"/>
  <c r="J43" i="42"/>
  <c r="K42" i="42"/>
  <c r="J42" i="42"/>
  <c r="K41" i="42"/>
  <c r="J41" i="42"/>
  <c r="K40" i="42"/>
  <c r="J40" i="42"/>
  <c r="T39" i="42"/>
  <c r="K39" i="42"/>
  <c r="J39" i="42"/>
  <c r="G39" i="42"/>
  <c r="K38" i="42"/>
  <c r="J38" i="42"/>
  <c r="G38" i="42"/>
  <c r="W37" i="42"/>
  <c r="T37" i="42"/>
  <c r="W36" i="42"/>
  <c r="T36" i="42"/>
  <c r="I35" i="42"/>
  <c r="G35" i="42"/>
  <c r="E35" i="42"/>
  <c r="W34" i="42"/>
  <c r="T34" i="42"/>
  <c r="K34" i="42"/>
  <c r="J34" i="42"/>
  <c r="G34" i="42"/>
  <c r="W33" i="42"/>
  <c r="T33" i="42"/>
  <c r="K33" i="42"/>
  <c r="J33" i="42"/>
  <c r="G33" i="42"/>
  <c r="W32" i="42"/>
  <c r="T32" i="42"/>
  <c r="K32" i="42"/>
  <c r="J32" i="42"/>
  <c r="G32" i="42"/>
  <c r="W31" i="42"/>
  <c r="T31" i="42"/>
  <c r="W30" i="42"/>
  <c r="T30" i="42"/>
  <c r="I30" i="42"/>
  <c r="G30" i="42"/>
  <c r="E30" i="42"/>
  <c r="W29" i="42"/>
  <c r="T29" i="42"/>
  <c r="W28" i="42"/>
  <c r="T28" i="42"/>
  <c r="J28" i="42"/>
  <c r="G28" i="42"/>
  <c r="J27" i="42"/>
  <c r="G27" i="42"/>
  <c r="W26" i="42"/>
  <c r="T26" i="42"/>
  <c r="K26" i="42"/>
  <c r="J26" i="42"/>
  <c r="G26" i="42"/>
  <c r="W25" i="42"/>
  <c r="T25" i="42"/>
  <c r="W24" i="42"/>
  <c r="T24" i="42"/>
  <c r="I24" i="42"/>
  <c r="G24" i="42"/>
  <c r="W23" i="42"/>
  <c r="T23" i="42"/>
  <c r="AA22" i="42"/>
  <c r="W22" i="42"/>
  <c r="T22" i="42"/>
  <c r="AA21" i="42"/>
  <c r="X21" i="42"/>
  <c r="W21" i="42"/>
  <c r="T21" i="42"/>
  <c r="AA20" i="42"/>
  <c r="X20" i="42"/>
  <c r="W20" i="42"/>
  <c r="T20" i="42"/>
  <c r="W19" i="42"/>
  <c r="T19" i="42"/>
  <c r="J19" i="42"/>
  <c r="G19" i="42"/>
  <c r="AA18" i="42"/>
  <c r="W18" i="42"/>
  <c r="T18" i="42"/>
  <c r="J18" i="42"/>
  <c r="G18" i="42"/>
  <c r="AA17" i="42"/>
  <c r="W17" i="42"/>
  <c r="T17" i="42"/>
  <c r="J17" i="42"/>
  <c r="G17" i="42"/>
  <c r="W16" i="42"/>
  <c r="T16" i="42"/>
  <c r="J16" i="42"/>
  <c r="G16" i="42"/>
  <c r="AA15" i="42"/>
  <c r="W15" i="42"/>
  <c r="X15" i="42" s="1"/>
  <c r="AA19" i="42" s="1"/>
  <c r="T15" i="42"/>
  <c r="K15" i="42"/>
  <c r="J15" i="42"/>
  <c r="G15" i="42"/>
  <c r="AA14" i="42"/>
  <c r="W14" i="42"/>
  <c r="T14" i="42"/>
  <c r="AA13" i="42"/>
  <c r="X13" i="42"/>
  <c r="W13" i="42"/>
  <c r="T13" i="42"/>
  <c r="AA12" i="42"/>
  <c r="W12" i="42"/>
  <c r="T12" i="42"/>
  <c r="I12" i="42"/>
  <c r="G12" i="42"/>
  <c r="AA11" i="42"/>
  <c r="X11" i="42"/>
  <c r="W11" i="42"/>
  <c r="T11" i="42"/>
  <c r="J11" i="42"/>
  <c r="G11" i="42"/>
  <c r="AA10" i="42"/>
  <c r="W10" i="42"/>
  <c r="T10" i="42"/>
  <c r="J10" i="42"/>
  <c r="G10" i="42"/>
  <c r="K9" i="42"/>
  <c r="J9" i="42"/>
  <c r="G9" i="42"/>
  <c r="I53" i="41"/>
  <c r="G53" i="41"/>
  <c r="I51" i="41"/>
  <c r="G51" i="41"/>
  <c r="K50" i="41"/>
  <c r="J50" i="41"/>
  <c r="K49" i="41"/>
  <c r="J49" i="41"/>
  <c r="K48" i="41"/>
  <c r="J48" i="41"/>
  <c r="G48" i="41"/>
  <c r="I45" i="41"/>
  <c r="G45" i="41"/>
  <c r="K44" i="41"/>
  <c r="J44" i="41"/>
  <c r="K43" i="41"/>
  <c r="J43" i="41"/>
  <c r="K42" i="41"/>
  <c r="J42" i="41"/>
  <c r="K41" i="41"/>
  <c r="J41" i="41"/>
  <c r="K40" i="41"/>
  <c r="J40" i="41"/>
  <c r="T39" i="41"/>
  <c r="K39" i="41"/>
  <c r="J39" i="41"/>
  <c r="G39" i="41"/>
  <c r="K38" i="41"/>
  <c r="J38" i="41"/>
  <c r="G38" i="41"/>
  <c r="W37" i="41"/>
  <c r="T37" i="41"/>
  <c r="W36" i="41"/>
  <c r="T36" i="41"/>
  <c r="I35" i="41"/>
  <c r="G35" i="41"/>
  <c r="E35" i="41"/>
  <c r="W34" i="41"/>
  <c r="T34" i="41"/>
  <c r="K34" i="41"/>
  <c r="J34" i="41"/>
  <c r="G34" i="41"/>
  <c r="W33" i="41"/>
  <c r="T33" i="41"/>
  <c r="K33" i="41"/>
  <c r="J33" i="41"/>
  <c r="G33" i="41"/>
  <c r="W32" i="41"/>
  <c r="T32" i="41"/>
  <c r="K32" i="41"/>
  <c r="J32" i="41"/>
  <c r="G32" i="41"/>
  <c r="W31" i="41"/>
  <c r="T31" i="41"/>
  <c r="W30" i="41"/>
  <c r="T30" i="41"/>
  <c r="I30" i="41"/>
  <c r="G30" i="41"/>
  <c r="E30" i="41"/>
  <c r="W29" i="41"/>
  <c r="T29" i="41"/>
  <c r="W28" i="41"/>
  <c r="T28" i="41"/>
  <c r="J28" i="41"/>
  <c r="G28" i="41"/>
  <c r="J27" i="41"/>
  <c r="G27" i="41"/>
  <c r="W26" i="41"/>
  <c r="T26" i="41"/>
  <c r="K26" i="41"/>
  <c r="J26" i="41"/>
  <c r="G26" i="41"/>
  <c r="W25" i="41"/>
  <c r="T25" i="41"/>
  <c r="W24" i="41"/>
  <c r="T24" i="41"/>
  <c r="I24" i="41"/>
  <c r="G24" i="41"/>
  <c r="W23" i="41"/>
  <c r="T23" i="41"/>
  <c r="AA22" i="41"/>
  <c r="W22" i="41"/>
  <c r="T22" i="41"/>
  <c r="AA21" i="41"/>
  <c r="X21" i="41"/>
  <c r="W21" i="41"/>
  <c r="T21" i="41"/>
  <c r="AA20" i="41"/>
  <c r="X20" i="41"/>
  <c r="W20" i="41"/>
  <c r="T20" i="41"/>
  <c r="AA19" i="41"/>
  <c r="W19" i="41"/>
  <c r="T19" i="41"/>
  <c r="J19" i="41"/>
  <c r="G19" i="41"/>
  <c r="AA18" i="41"/>
  <c r="W18" i="41"/>
  <c r="T18" i="41"/>
  <c r="J18" i="41"/>
  <c r="G18" i="41"/>
  <c r="AA17" i="41"/>
  <c r="W17" i="41"/>
  <c r="T17" i="41"/>
  <c r="J17" i="41"/>
  <c r="G17" i="41"/>
  <c r="W16" i="41"/>
  <c r="T16" i="41"/>
  <c r="J16" i="41"/>
  <c r="G16" i="41"/>
  <c r="AA15" i="41"/>
  <c r="X15" i="41"/>
  <c r="W15" i="41"/>
  <c r="T15" i="41"/>
  <c r="K15" i="41"/>
  <c r="J15" i="41"/>
  <c r="G15" i="41"/>
  <c r="AA14" i="41"/>
  <c r="W14" i="41"/>
  <c r="T14" i="41"/>
  <c r="AA13" i="41"/>
  <c r="X13" i="41"/>
  <c r="W13" i="41"/>
  <c r="T13" i="41"/>
  <c r="AA12" i="41"/>
  <c r="W12" i="41"/>
  <c r="T12" i="41"/>
  <c r="I12" i="41"/>
  <c r="G12" i="41"/>
  <c r="AA11" i="41"/>
  <c r="X11" i="41"/>
  <c r="W11" i="41"/>
  <c r="T11" i="41"/>
  <c r="J11" i="41"/>
  <c r="G11" i="41"/>
  <c r="AA10" i="41"/>
  <c r="W10" i="41"/>
  <c r="V39" i="41" s="1"/>
  <c r="O41" i="41" s="1"/>
  <c r="T10" i="41"/>
  <c r="J10" i="41"/>
  <c r="G10" i="41"/>
  <c r="K9" i="41"/>
  <c r="J9" i="41"/>
  <c r="G9" i="41"/>
  <c r="I53" i="39"/>
  <c r="G53" i="39"/>
  <c r="I51" i="39"/>
  <c r="G51" i="39"/>
  <c r="K50" i="39"/>
  <c r="J50" i="39"/>
  <c r="K49" i="39"/>
  <c r="J49" i="39"/>
  <c r="K48" i="39"/>
  <c r="J48" i="39"/>
  <c r="G48" i="39"/>
  <c r="I45" i="39"/>
  <c r="G45" i="39"/>
  <c r="K44" i="39"/>
  <c r="J44" i="39"/>
  <c r="K43" i="39"/>
  <c r="J43" i="39"/>
  <c r="K42" i="39"/>
  <c r="J42" i="39"/>
  <c r="K41" i="39"/>
  <c r="J41" i="39"/>
  <c r="K40" i="39"/>
  <c r="J40" i="39"/>
  <c r="T39" i="39"/>
  <c r="K39" i="39"/>
  <c r="J39" i="39"/>
  <c r="G39" i="39"/>
  <c r="K38" i="39"/>
  <c r="J38" i="39"/>
  <c r="G38" i="39"/>
  <c r="W37" i="39"/>
  <c r="T37" i="39"/>
  <c r="W36" i="39"/>
  <c r="T36" i="39"/>
  <c r="I35" i="39"/>
  <c r="G35" i="39"/>
  <c r="E35" i="39"/>
  <c r="W34" i="39"/>
  <c r="T34" i="39"/>
  <c r="K34" i="39"/>
  <c r="J34" i="39"/>
  <c r="G34" i="39"/>
  <c r="W33" i="39"/>
  <c r="T33" i="39"/>
  <c r="K33" i="39"/>
  <c r="J33" i="39"/>
  <c r="G33" i="39"/>
  <c r="W32" i="39"/>
  <c r="T32" i="39"/>
  <c r="K32" i="39"/>
  <c r="J32" i="39"/>
  <c r="G32" i="39"/>
  <c r="W31" i="39"/>
  <c r="T31" i="39"/>
  <c r="W30" i="39"/>
  <c r="T30" i="39"/>
  <c r="I30" i="39"/>
  <c r="G30" i="39"/>
  <c r="E30" i="39"/>
  <c r="W29" i="39"/>
  <c r="T29" i="39"/>
  <c r="W28" i="39"/>
  <c r="T28" i="39"/>
  <c r="J28" i="39"/>
  <c r="G28" i="39"/>
  <c r="J27" i="39"/>
  <c r="G27" i="39"/>
  <c r="W26" i="39"/>
  <c r="T26" i="39"/>
  <c r="K26" i="39"/>
  <c r="J26" i="39"/>
  <c r="G26" i="39"/>
  <c r="W25" i="39"/>
  <c r="T25" i="39"/>
  <c r="W24" i="39"/>
  <c r="T24" i="39"/>
  <c r="I24" i="39"/>
  <c r="G24" i="39"/>
  <c r="W23" i="39"/>
  <c r="T23" i="39"/>
  <c r="W22" i="39"/>
  <c r="T22" i="39"/>
  <c r="AA21" i="39"/>
  <c r="W21" i="39"/>
  <c r="X21" i="39" s="1"/>
  <c r="AA22" i="39" s="1"/>
  <c r="T21" i="39"/>
  <c r="AA20" i="39"/>
  <c r="X20" i="39"/>
  <c r="W20" i="39"/>
  <c r="T20" i="39"/>
  <c r="AA19" i="39"/>
  <c r="W19" i="39"/>
  <c r="T19" i="39"/>
  <c r="J19" i="39"/>
  <c r="G19" i="39"/>
  <c r="AA18" i="39"/>
  <c r="W18" i="39"/>
  <c r="T18" i="39"/>
  <c r="J18" i="39"/>
  <c r="G18" i="39"/>
  <c r="AA17" i="39"/>
  <c r="W17" i="39"/>
  <c r="T17" i="39"/>
  <c r="J17" i="39"/>
  <c r="G17" i="39"/>
  <c r="W16" i="39"/>
  <c r="T16" i="39"/>
  <c r="J16" i="39"/>
  <c r="G16" i="39"/>
  <c r="AA15" i="39"/>
  <c r="X15" i="39"/>
  <c r="W15" i="39"/>
  <c r="T15" i="39"/>
  <c r="K15" i="39"/>
  <c r="J15" i="39"/>
  <c r="G15" i="39"/>
  <c r="AA14" i="39"/>
  <c r="W14" i="39"/>
  <c r="T14" i="39"/>
  <c r="AA13" i="39"/>
  <c r="X13" i="39"/>
  <c r="W13" i="39"/>
  <c r="T13" i="39"/>
  <c r="AA12" i="39"/>
  <c r="W12" i="39"/>
  <c r="T12" i="39"/>
  <c r="I12" i="39"/>
  <c r="G12" i="39"/>
  <c r="AA11" i="39"/>
  <c r="X11" i="39"/>
  <c r="W11" i="39"/>
  <c r="T11" i="39"/>
  <c r="J11" i="39"/>
  <c r="G11" i="39"/>
  <c r="AA10" i="39"/>
  <c r="W10" i="39"/>
  <c r="X10" i="39" s="1"/>
  <c r="AA16" i="39" s="1"/>
  <c r="T10" i="39"/>
  <c r="J10" i="39"/>
  <c r="G10" i="39"/>
  <c r="K9" i="39"/>
  <c r="J9" i="39"/>
  <c r="G9" i="39"/>
  <c r="I53" i="40"/>
  <c r="G53" i="40"/>
  <c r="I51" i="40"/>
  <c r="G51" i="40"/>
  <c r="K50" i="40"/>
  <c r="J50" i="40"/>
  <c r="K49" i="40"/>
  <c r="J49" i="40"/>
  <c r="K48" i="40"/>
  <c r="J48" i="40"/>
  <c r="G48" i="40"/>
  <c r="O47" i="40"/>
  <c r="I45" i="40"/>
  <c r="G45" i="40"/>
  <c r="K44" i="40"/>
  <c r="J44" i="40"/>
  <c r="K43" i="40"/>
  <c r="J43" i="40"/>
  <c r="K42" i="40"/>
  <c r="J42" i="40"/>
  <c r="K41" i="40"/>
  <c r="J41" i="40"/>
  <c r="K40" i="40"/>
  <c r="J40" i="40"/>
  <c r="T39" i="40"/>
  <c r="K39" i="40"/>
  <c r="J39" i="40"/>
  <c r="G39" i="40"/>
  <c r="K38" i="40"/>
  <c r="J38" i="40"/>
  <c r="G38" i="40"/>
  <c r="W37" i="40"/>
  <c r="T37" i="40"/>
  <c r="W36" i="40"/>
  <c r="T36" i="40"/>
  <c r="I35" i="40"/>
  <c r="G35" i="40"/>
  <c r="E35" i="40"/>
  <c r="W34" i="40"/>
  <c r="T34" i="40"/>
  <c r="K34" i="40"/>
  <c r="J34" i="40"/>
  <c r="G34" i="40"/>
  <c r="W33" i="40"/>
  <c r="T33" i="40"/>
  <c r="K33" i="40"/>
  <c r="J33" i="40"/>
  <c r="G33" i="40"/>
  <c r="W32" i="40"/>
  <c r="T32" i="40"/>
  <c r="K32" i="40"/>
  <c r="J32" i="40"/>
  <c r="G32" i="40"/>
  <c r="W31" i="40"/>
  <c r="T31" i="40"/>
  <c r="W30" i="40"/>
  <c r="T30" i="40"/>
  <c r="I30" i="40"/>
  <c r="G30" i="40"/>
  <c r="E30" i="40"/>
  <c r="W29" i="40"/>
  <c r="T29" i="40"/>
  <c r="W28" i="40"/>
  <c r="T28" i="40"/>
  <c r="J28" i="40"/>
  <c r="G28" i="40"/>
  <c r="J27" i="40"/>
  <c r="G27" i="40"/>
  <c r="W26" i="40"/>
  <c r="T26" i="40"/>
  <c r="K26" i="40"/>
  <c r="J26" i="40"/>
  <c r="G26" i="40"/>
  <c r="W25" i="40"/>
  <c r="V39" i="40" s="1"/>
  <c r="O41" i="40" s="1"/>
  <c r="O45" i="40" s="1"/>
  <c r="T25" i="40"/>
  <c r="W24" i="40"/>
  <c r="T24" i="40"/>
  <c r="I24" i="40"/>
  <c r="G24" i="40"/>
  <c r="AA23" i="40"/>
  <c r="W23" i="40"/>
  <c r="T23" i="40"/>
  <c r="AA22" i="40"/>
  <c r="W22" i="40"/>
  <c r="T22" i="40"/>
  <c r="AA21" i="40"/>
  <c r="X21" i="40"/>
  <c r="W21" i="40"/>
  <c r="T21" i="40"/>
  <c r="AA20" i="40"/>
  <c r="X20" i="40"/>
  <c r="W20" i="40"/>
  <c r="T20" i="40"/>
  <c r="AA19" i="40"/>
  <c r="W19" i="40"/>
  <c r="T19" i="40"/>
  <c r="J19" i="40"/>
  <c r="G19" i="40"/>
  <c r="AA18" i="40"/>
  <c r="W18" i="40"/>
  <c r="T18" i="40"/>
  <c r="J18" i="40"/>
  <c r="G18" i="40"/>
  <c r="AA17" i="40"/>
  <c r="W17" i="40"/>
  <c r="T17" i="40"/>
  <c r="J17" i="40"/>
  <c r="G17" i="40"/>
  <c r="AA16" i="40"/>
  <c r="W16" i="40"/>
  <c r="T16" i="40"/>
  <c r="J16" i="40"/>
  <c r="G16" i="40"/>
  <c r="AA15" i="40"/>
  <c r="X15" i="40"/>
  <c r="W15" i="40"/>
  <c r="T15" i="40"/>
  <c r="K15" i="40"/>
  <c r="J15" i="40"/>
  <c r="G15" i="40"/>
  <c r="AA14" i="40"/>
  <c r="W14" i="40"/>
  <c r="T14" i="40"/>
  <c r="AA13" i="40"/>
  <c r="X13" i="40"/>
  <c r="W13" i="40"/>
  <c r="T13" i="40"/>
  <c r="AA12" i="40"/>
  <c r="W12" i="40"/>
  <c r="T12" i="40"/>
  <c r="I12" i="40"/>
  <c r="G12" i="40"/>
  <c r="AA11" i="40"/>
  <c r="X11" i="40"/>
  <c r="W11" i="40"/>
  <c r="T11" i="40"/>
  <c r="J11" i="40"/>
  <c r="G11" i="40"/>
  <c r="AA10" i="40"/>
  <c r="X10" i="40"/>
  <c r="W10" i="40"/>
  <c r="T10" i="40"/>
  <c r="J10" i="40"/>
  <c r="G10" i="40"/>
  <c r="K9" i="40"/>
  <c r="J9" i="40"/>
  <c r="G9" i="40"/>
  <c r="I51" i="53"/>
  <c r="G51" i="53"/>
  <c r="I49" i="53"/>
  <c r="G49" i="53"/>
  <c r="K48" i="53"/>
  <c r="J48" i="53"/>
  <c r="K47" i="53"/>
  <c r="J47" i="53"/>
  <c r="K46" i="53"/>
  <c r="J46" i="53"/>
  <c r="G46" i="53"/>
  <c r="O45" i="53"/>
  <c r="I43" i="53"/>
  <c r="G43" i="53"/>
  <c r="K42" i="53"/>
  <c r="J42" i="53"/>
  <c r="K41" i="53"/>
  <c r="J41" i="53"/>
  <c r="K40" i="53"/>
  <c r="J40" i="53"/>
  <c r="K39" i="53"/>
  <c r="J39" i="53"/>
  <c r="K38" i="53"/>
  <c r="J38" i="53"/>
  <c r="T37" i="53"/>
  <c r="K37" i="53"/>
  <c r="J37" i="53"/>
  <c r="G37" i="53"/>
  <c r="K36" i="53"/>
  <c r="J36" i="53"/>
  <c r="G36" i="53"/>
  <c r="W35" i="53"/>
  <c r="T35" i="53"/>
  <c r="W34" i="53"/>
  <c r="T34" i="53"/>
  <c r="I33" i="53"/>
  <c r="G33" i="53"/>
  <c r="E33" i="53"/>
  <c r="W32" i="53"/>
  <c r="T32" i="53"/>
  <c r="K32" i="53"/>
  <c r="J32" i="53"/>
  <c r="G32" i="53"/>
  <c r="W31" i="53"/>
  <c r="T31" i="53"/>
  <c r="K31" i="53"/>
  <c r="J31" i="53"/>
  <c r="G31" i="53"/>
  <c r="W30" i="53"/>
  <c r="T30" i="53"/>
  <c r="K30" i="53"/>
  <c r="J30" i="53"/>
  <c r="G30" i="53"/>
  <c r="W29" i="53"/>
  <c r="T29" i="53"/>
  <c r="W28" i="53"/>
  <c r="T28" i="53"/>
  <c r="I28" i="53"/>
  <c r="G28" i="53"/>
  <c r="E28" i="53"/>
  <c r="W27" i="53"/>
  <c r="T27" i="53"/>
  <c r="W26" i="53"/>
  <c r="T26" i="53"/>
  <c r="J26" i="53"/>
  <c r="G26" i="53"/>
  <c r="J25" i="53"/>
  <c r="G25" i="53"/>
  <c r="W24" i="53"/>
  <c r="T24" i="53"/>
  <c r="K24" i="53"/>
  <c r="J24" i="53"/>
  <c r="G24" i="53"/>
  <c r="W23" i="53"/>
  <c r="T23" i="53"/>
  <c r="W22" i="53"/>
  <c r="T22" i="53"/>
  <c r="I22" i="53"/>
  <c r="G22" i="53"/>
  <c r="AA21" i="53"/>
  <c r="W21" i="53"/>
  <c r="T21" i="53"/>
  <c r="AA20" i="53"/>
  <c r="W20" i="53"/>
  <c r="T20" i="53"/>
  <c r="AA19" i="53"/>
  <c r="X19" i="53"/>
  <c r="W19" i="53"/>
  <c r="T19" i="53"/>
  <c r="AA18" i="53"/>
  <c r="X18" i="53"/>
  <c r="W18" i="53"/>
  <c r="T18" i="53"/>
  <c r="AA17" i="53"/>
  <c r="W17" i="53"/>
  <c r="T17" i="53"/>
  <c r="J17" i="53"/>
  <c r="G17" i="53"/>
  <c r="AA16" i="53"/>
  <c r="W16" i="53"/>
  <c r="T16" i="53"/>
  <c r="J16" i="53"/>
  <c r="G16" i="53"/>
  <c r="AA15" i="53"/>
  <c r="W15" i="53"/>
  <c r="T15" i="53"/>
  <c r="J15" i="53"/>
  <c r="G15" i="53"/>
  <c r="AA14" i="53"/>
  <c r="W14" i="53"/>
  <c r="T14" i="53"/>
  <c r="J14" i="53"/>
  <c r="G14" i="53"/>
  <c r="AA13" i="53"/>
  <c r="X13" i="53"/>
  <c r="W13" i="53"/>
  <c r="T13" i="53"/>
  <c r="K13" i="53"/>
  <c r="J13" i="53"/>
  <c r="G13" i="53"/>
  <c r="AA12" i="53"/>
  <c r="W12" i="53"/>
  <c r="T12" i="53"/>
  <c r="AA11" i="53"/>
  <c r="X11" i="53"/>
  <c r="W11" i="53"/>
  <c r="T11" i="53"/>
  <c r="AA10" i="53"/>
  <c r="W10" i="53"/>
  <c r="T10" i="53"/>
  <c r="I10" i="53"/>
  <c r="G10" i="53"/>
  <c r="AA9" i="53"/>
  <c r="X9" i="53"/>
  <c r="W9" i="53"/>
  <c r="T9" i="53"/>
  <c r="J9" i="53"/>
  <c r="G9" i="53"/>
  <c r="AA8" i="53"/>
  <c r="X8" i="53"/>
  <c r="W8" i="53"/>
  <c r="T8" i="53"/>
  <c r="J8" i="53"/>
  <c r="G8" i="53"/>
  <c r="K7" i="53"/>
  <c r="J7" i="53"/>
  <c r="G7" i="53"/>
  <c r="I53" i="35"/>
  <c r="G53" i="35"/>
  <c r="I51" i="35"/>
  <c r="G51" i="35"/>
  <c r="K50" i="35"/>
  <c r="J50" i="35"/>
  <c r="K49" i="35"/>
  <c r="J49" i="35"/>
  <c r="K48" i="35"/>
  <c r="J48" i="35"/>
  <c r="G48" i="35"/>
  <c r="O47" i="35"/>
  <c r="I45" i="35"/>
  <c r="G45" i="35"/>
  <c r="K44" i="35"/>
  <c r="J44" i="35"/>
  <c r="K43" i="35"/>
  <c r="J43" i="35"/>
  <c r="K42" i="35"/>
  <c r="J42" i="35"/>
  <c r="K41" i="35"/>
  <c r="J41" i="35"/>
  <c r="K40" i="35"/>
  <c r="J40" i="35"/>
  <c r="T39" i="35"/>
  <c r="K39" i="35"/>
  <c r="J39" i="35"/>
  <c r="G39" i="35"/>
  <c r="K38" i="35"/>
  <c r="J38" i="35"/>
  <c r="G38" i="35"/>
  <c r="W37" i="35"/>
  <c r="T37" i="35"/>
  <c r="W36" i="35"/>
  <c r="T36" i="35"/>
  <c r="I35" i="35"/>
  <c r="G35" i="35"/>
  <c r="E35" i="35"/>
  <c r="W34" i="35"/>
  <c r="T34" i="35"/>
  <c r="K34" i="35"/>
  <c r="J34" i="35"/>
  <c r="G34" i="35"/>
  <c r="W33" i="35"/>
  <c r="T33" i="35"/>
  <c r="K33" i="35"/>
  <c r="J33" i="35"/>
  <c r="G33" i="35"/>
  <c r="W32" i="35"/>
  <c r="T32" i="35"/>
  <c r="K32" i="35"/>
  <c r="J32" i="35"/>
  <c r="G32" i="35"/>
  <c r="W31" i="35"/>
  <c r="T31" i="35"/>
  <c r="W30" i="35"/>
  <c r="T30" i="35"/>
  <c r="I30" i="35"/>
  <c r="G30" i="35"/>
  <c r="E30" i="35"/>
  <c r="W29" i="35"/>
  <c r="T29" i="35"/>
  <c r="W28" i="35"/>
  <c r="T28" i="35"/>
  <c r="J28" i="35"/>
  <c r="G28" i="35"/>
  <c r="J27" i="35"/>
  <c r="G27" i="35"/>
  <c r="W26" i="35"/>
  <c r="T26" i="35"/>
  <c r="K26" i="35"/>
  <c r="J26" i="35"/>
  <c r="G26" i="35"/>
  <c r="W25" i="35"/>
  <c r="T25" i="35"/>
  <c r="W24" i="35"/>
  <c r="T24" i="35"/>
  <c r="I24" i="35"/>
  <c r="G24" i="35"/>
  <c r="AA23" i="35"/>
  <c r="W23" i="35"/>
  <c r="T23" i="35"/>
  <c r="AA22" i="35"/>
  <c r="W22" i="35"/>
  <c r="T22" i="35"/>
  <c r="AA21" i="35"/>
  <c r="X21" i="35"/>
  <c r="W21" i="35"/>
  <c r="T21" i="35"/>
  <c r="AA20" i="35"/>
  <c r="X20" i="35"/>
  <c r="W20" i="35"/>
  <c r="T20" i="35"/>
  <c r="AA19" i="35"/>
  <c r="W19" i="35"/>
  <c r="T19" i="35"/>
  <c r="J19" i="35"/>
  <c r="G19" i="35"/>
  <c r="AA18" i="35"/>
  <c r="W18" i="35"/>
  <c r="T18" i="35"/>
  <c r="J18" i="35"/>
  <c r="G18" i="35"/>
  <c r="AA17" i="35"/>
  <c r="W17" i="35"/>
  <c r="T17" i="35"/>
  <c r="J17" i="35"/>
  <c r="G17" i="35"/>
  <c r="AA16" i="35"/>
  <c r="W16" i="35"/>
  <c r="T16" i="35"/>
  <c r="J16" i="35"/>
  <c r="G16" i="35"/>
  <c r="AA15" i="35"/>
  <c r="X15" i="35"/>
  <c r="W15" i="35"/>
  <c r="T15" i="35"/>
  <c r="K15" i="35"/>
  <c r="J15" i="35"/>
  <c r="G15" i="35"/>
  <c r="AA14" i="35"/>
  <c r="W14" i="35"/>
  <c r="T14" i="35"/>
  <c r="AA13" i="35"/>
  <c r="X13" i="35"/>
  <c r="W13" i="35"/>
  <c r="T13" i="35"/>
  <c r="AA12" i="35"/>
  <c r="W12" i="35"/>
  <c r="T12" i="35"/>
  <c r="I12" i="35"/>
  <c r="G12" i="35"/>
  <c r="AA11" i="35"/>
  <c r="X11" i="35"/>
  <c r="W11" i="35"/>
  <c r="T11" i="35"/>
  <c r="J11" i="35"/>
  <c r="G11" i="35"/>
  <c r="AA10" i="35"/>
  <c r="X10" i="35"/>
  <c r="W10" i="35"/>
  <c r="T10" i="35"/>
  <c r="J10" i="35"/>
  <c r="G10" i="35"/>
  <c r="K9" i="35"/>
  <c r="J9" i="35"/>
  <c r="G9" i="35"/>
  <c r="I51" i="54"/>
  <c r="G51" i="54"/>
  <c r="I49" i="54"/>
  <c r="G49" i="54"/>
  <c r="K48" i="54"/>
  <c r="J48" i="54"/>
  <c r="K47" i="54"/>
  <c r="J47" i="54"/>
  <c r="K46" i="54"/>
  <c r="J46" i="54"/>
  <c r="G46" i="54"/>
  <c r="I43" i="54"/>
  <c r="G43" i="54"/>
  <c r="K42" i="54"/>
  <c r="J42" i="54"/>
  <c r="K41" i="54"/>
  <c r="J41" i="54"/>
  <c r="K40" i="54"/>
  <c r="J40" i="54"/>
  <c r="K39" i="54"/>
  <c r="J39" i="54"/>
  <c r="K38" i="54"/>
  <c r="J38" i="54"/>
  <c r="T37" i="54"/>
  <c r="K37" i="54"/>
  <c r="J37" i="54"/>
  <c r="G37" i="54"/>
  <c r="K36" i="54"/>
  <c r="J36" i="54"/>
  <c r="G36" i="54"/>
  <c r="W35" i="54"/>
  <c r="T35" i="54"/>
  <c r="W34" i="54"/>
  <c r="T34" i="54"/>
  <c r="I33" i="54"/>
  <c r="G33" i="54"/>
  <c r="E33" i="54"/>
  <c r="W32" i="54"/>
  <c r="T32" i="54"/>
  <c r="K32" i="54"/>
  <c r="J32" i="54"/>
  <c r="G32" i="54"/>
  <c r="W31" i="54"/>
  <c r="T31" i="54"/>
  <c r="K31" i="54"/>
  <c r="J31" i="54"/>
  <c r="G31" i="54"/>
  <c r="W30" i="54"/>
  <c r="T30" i="54"/>
  <c r="K30" i="54"/>
  <c r="J30" i="54"/>
  <c r="G30" i="54"/>
  <c r="W29" i="54"/>
  <c r="T29" i="54"/>
  <c r="W28" i="54"/>
  <c r="T28" i="54"/>
  <c r="I28" i="54"/>
  <c r="G28" i="54"/>
  <c r="E28" i="54"/>
  <c r="W27" i="54"/>
  <c r="T27" i="54"/>
  <c r="W26" i="54"/>
  <c r="T26" i="54"/>
  <c r="J26" i="54"/>
  <c r="G26" i="54"/>
  <c r="J25" i="54"/>
  <c r="G25" i="54"/>
  <c r="W24" i="54"/>
  <c r="T24" i="54"/>
  <c r="K24" i="54"/>
  <c r="J24" i="54"/>
  <c r="G24" i="54"/>
  <c r="W23" i="54"/>
  <c r="T23" i="54"/>
  <c r="W22" i="54"/>
  <c r="T22" i="54"/>
  <c r="I22" i="54"/>
  <c r="G22" i="54"/>
  <c r="W21" i="54"/>
  <c r="T21" i="54"/>
  <c r="AA20" i="54"/>
  <c r="W20" i="54"/>
  <c r="T20" i="54"/>
  <c r="AA19" i="54"/>
  <c r="X19" i="54"/>
  <c r="W19" i="54"/>
  <c r="T19" i="54"/>
  <c r="AA18" i="54"/>
  <c r="X18" i="54"/>
  <c r="W18" i="54"/>
  <c r="T18" i="54"/>
  <c r="AA17" i="54"/>
  <c r="W17" i="54"/>
  <c r="T17" i="54"/>
  <c r="J17" i="54"/>
  <c r="G17" i="54"/>
  <c r="AA16" i="54"/>
  <c r="W16" i="54"/>
  <c r="T16" i="54"/>
  <c r="J16" i="54"/>
  <c r="G16" i="54"/>
  <c r="AA15" i="54"/>
  <c r="W15" i="54"/>
  <c r="T15" i="54"/>
  <c r="J15" i="54"/>
  <c r="G15" i="54"/>
  <c r="W14" i="54"/>
  <c r="T14" i="54"/>
  <c r="J14" i="54"/>
  <c r="G14" i="54"/>
  <c r="AA13" i="54"/>
  <c r="X13" i="54"/>
  <c r="W13" i="54"/>
  <c r="T13" i="54"/>
  <c r="K13" i="54"/>
  <c r="J13" i="54"/>
  <c r="G13" i="54"/>
  <c r="AA12" i="54"/>
  <c r="W12" i="54"/>
  <c r="T12" i="54"/>
  <c r="AA11" i="54"/>
  <c r="X11" i="54"/>
  <c r="W11" i="54"/>
  <c r="T11" i="54"/>
  <c r="AA10" i="54"/>
  <c r="W10" i="54"/>
  <c r="T10" i="54"/>
  <c r="I10" i="54"/>
  <c r="G10" i="54"/>
  <c r="AA9" i="54"/>
  <c r="X9" i="54"/>
  <c r="W9" i="54"/>
  <c r="T9" i="54"/>
  <c r="J9" i="54"/>
  <c r="G9" i="54"/>
  <c r="AA8" i="54"/>
  <c r="W8" i="54"/>
  <c r="X8" i="54" s="1"/>
  <c r="AA14" i="54" s="1"/>
  <c r="AA21" i="54" s="1"/>
  <c r="T8" i="54"/>
  <c r="J8" i="54"/>
  <c r="G8" i="54"/>
  <c r="K7" i="54"/>
  <c r="J7" i="54"/>
  <c r="G7" i="54"/>
  <c r="I51" i="55"/>
  <c r="G51" i="55"/>
  <c r="I49" i="55"/>
  <c r="G49" i="55"/>
  <c r="K48" i="55"/>
  <c r="J48" i="55"/>
  <c r="K47" i="55"/>
  <c r="J47" i="55"/>
  <c r="K46" i="55"/>
  <c r="J46" i="55"/>
  <c r="G46" i="55"/>
  <c r="O45" i="55"/>
  <c r="I43" i="55"/>
  <c r="G43" i="55"/>
  <c r="K42" i="55"/>
  <c r="J42" i="55"/>
  <c r="K41" i="55"/>
  <c r="J41" i="55"/>
  <c r="K40" i="55"/>
  <c r="J40" i="55"/>
  <c r="K39" i="55"/>
  <c r="J39" i="55"/>
  <c r="K38" i="55"/>
  <c r="J38" i="55"/>
  <c r="T37" i="55"/>
  <c r="K37" i="55"/>
  <c r="J37" i="55"/>
  <c r="G37" i="55"/>
  <c r="K36" i="55"/>
  <c r="J36" i="55"/>
  <c r="G36" i="55"/>
  <c r="W35" i="55"/>
  <c r="T35" i="55"/>
  <c r="W34" i="55"/>
  <c r="T34" i="55"/>
  <c r="I33" i="55"/>
  <c r="G33" i="55"/>
  <c r="E33" i="55"/>
  <c r="W32" i="55"/>
  <c r="T32" i="55"/>
  <c r="K32" i="55"/>
  <c r="J32" i="55"/>
  <c r="G32" i="55"/>
  <c r="W31" i="55"/>
  <c r="V37" i="55" s="1"/>
  <c r="O39" i="55" s="1"/>
  <c r="O43" i="55" s="1"/>
  <c r="T31" i="55"/>
  <c r="K31" i="55"/>
  <c r="J31" i="55"/>
  <c r="G31" i="55"/>
  <c r="W30" i="55"/>
  <c r="T30" i="55"/>
  <c r="K30" i="55"/>
  <c r="J30" i="55"/>
  <c r="G30" i="55"/>
  <c r="W29" i="55"/>
  <c r="T29" i="55"/>
  <c r="W28" i="55"/>
  <c r="T28" i="55"/>
  <c r="I28" i="55"/>
  <c r="G28" i="55"/>
  <c r="E28" i="55"/>
  <c r="W27" i="55"/>
  <c r="T27" i="55"/>
  <c r="W26" i="55"/>
  <c r="T26" i="55"/>
  <c r="J26" i="55"/>
  <c r="G26" i="55"/>
  <c r="J25" i="55"/>
  <c r="G25" i="55"/>
  <c r="W24" i="55"/>
  <c r="T24" i="55"/>
  <c r="K24" i="55"/>
  <c r="J24" i="55"/>
  <c r="G24" i="55"/>
  <c r="W23" i="55"/>
  <c r="T23" i="55"/>
  <c r="W22" i="55"/>
  <c r="T22" i="55"/>
  <c r="I22" i="55"/>
  <c r="G22" i="55"/>
  <c r="AA21" i="55"/>
  <c r="W21" i="55"/>
  <c r="T21" i="55"/>
  <c r="AA20" i="55"/>
  <c r="W20" i="55"/>
  <c r="T20" i="55"/>
  <c r="AA19" i="55"/>
  <c r="X19" i="55"/>
  <c r="W19" i="55"/>
  <c r="T19" i="55"/>
  <c r="AA18" i="55"/>
  <c r="X18" i="55"/>
  <c r="W18" i="55"/>
  <c r="T18" i="55"/>
  <c r="AA17" i="55"/>
  <c r="W17" i="55"/>
  <c r="T17" i="55"/>
  <c r="J17" i="55"/>
  <c r="G17" i="55"/>
  <c r="AA16" i="55"/>
  <c r="W16" i="55"/>
  <c r="T16" i="55"/>
  <c r="J16" i="55"/>
  <c r="G16" i="55"/>
  <c r="AA15" i="55"/>
  <c r="W15" i="55"/>
  <c r="T15" i="55"/>
  <c r="J15" i="55"/>
  <c r="G15" i="55"/>
  <c r="AA14" i="55"/>
  <c r="W14" i="55"/>
  <c r="T14" i="55"/>
  <c r="J14" i="55"/>
  <c r="G14" i="55"/>
  <c r="AA13" i="55"/>
  <c r="X13" i="55"/>
  <c r="W13" i="55"/>
  <c r="T13" i="55"/>
  <c r="K13" i="55"/>
  <c r="J13" i="55"/>
  <c r="G13" i="55"/>
  <c r="AA12" i="55"/>
  <c r="W12" i="55"/>
  <c r="T12" i="55"/>
  <c r="AA11" i="55"/>
  <c r="X11" i="55"/>
  <c r="W11" i="55"/>
  <c r="T11" i="55"/>
  <c r="AA10" i="55"/>
  <c r="W10" i="55"/>
  <c r="T10" i="55"/>
  <c r="I10" i="55"/>
  <c r="G10" i="55"/>
  <c r="AA9" i="55"/>
  <c r="X9" i="55"/>
  <c r="W9" i="55"/>
  <c r="T9" i="55"/>
  <c r="J9" i="55"/>
  <c r="G9" i="55"/>
  <c r="AA8" i="55"/>
  <c r="X8" i="55"/>
  <c r="W8" i="55"/>
  <c r="T8" i="55"/>
  <c r="J8" i="55"/>
  <c r="G8" i="55"/>
  <c r="K7" i="55"/>
  <c r="J7" i="55"/>
  <c r="G7" i="55"/>
  <c r="I51" i="56"/>
  <c r="G51" i="56"/>
  <c r="I49" i="56"/>
  <c r="G49" i="56"/>
  <c r="K48" i="56"/>
  <c r="J48" i="56"/>
  <c r="K47" i="56"/>
  <c r="J47" i="56"/>
  <c r="K46" i="56"/>
  <c r="J46" i="56"/>
  <c r="G46" i="56"/>
  <c r="O45" i="56"/>
  <c r="O43" i="56"/>
  <c r="I43" i="56"/>
  <c r="G43" i="56"/>
  <c r="K42" i="56"/>
  <c r="J42" i="56"/>
  <c r="K41" i="56"/>
  <c r="J41" i="56"/>
  <c r="K40" i="56"/>
  <c r="J40" i="56"/>
  <c r="O39" i="56"/>
  <c r="K39" i="56"/>
  <c r="J39" i="56"/>
  <c r="K38" i="56"/>
  <c r="J38" i="56"/>
  <c r="V37" i="56"/>
  <c r="T37" i="56"/>
  <c r="K37" i="56"/>
  <c r="J37" i="56"/>
  <c r="G37" i="56"/>
  <c r="K36" i="56"/>
  <c r="J36" i="56"/>
  <c r="G36" i="56"/>
  <c r="W35" i="56"/>
  <c r="T35" i="56"/>
  <c r="W34" i="56"/>
  <c r="T34" i="56"/>
  <c r="I33" i="56"/>
  <c r="G33" i="56"/>
  <c r="E33" i="56"/>
  <c r="W32" i="56"/>
  <c r="T32" i="56"/>
  <c r="K32" i="56"/>
  <c r="J32" i="56"/>
  <c r="G32" i="56"/>
  <c r="W31" i="56"/>
  <c r="T31" i="56"/>
  <c r="K31" i="56"/>
  <c r="J31" i="56"/>
  <c r="G31" i="56"/>
  <c r="W30" i="56"/>
  <c r="T30" i="56"/>
  <c r="K30" i="56"/>
  <c r="J30" i="56"/>
  <c r="G30" i="56"/>
  <c r="W29" i="56"/>
  <c r="T29" i="56"/>
  <c r="W28" i="56"/>
  <c r="T28" i="56"/>
  <c r="I28" i="56"/>
  <c r="G28" i="56"/>
  <c r="E28" i="56"/>
  <c r="W27" i="56"/>
  <c r="T27" i="56"/>
  <c r="W26" i="56"/>
  <c r="T26" i="56"/>
  <c r="J26" i="56"/>
  <c r="G26" i="56"/>
  <c r="J25" i="56"/>
  <c r="G25" i="56"/>
  <c r="W24" i="56"/>
  <c r="T24" i="56"/>
  <c r="K24" i="56"/>
  <c r="J24" i="56"/>
  <c r="G24" i="56"/>
  <c r="W23" i="56"/>
  <c r="T23" i="56"/>
  <c r="W22" i="56"/>
  <c r="T22" i="56"/>
  <c r="I22" i="56"/>
  <c r="G22" i="56"/>
  <c r="AA21" i="56"/>
  <c r="W21" i="56"/>
  <c r="T21" i="56"/>
  <c r="AA20" i="56"/>
  <c r="W20" i="56"/>
  <c r="T20" i="56"/>
  <c r="AA19" i="56"/>
  <c r="X19" i="56"/>
  <c r="W19" i="56"/>
  <c r="T19" i="56"/>
  <c r="AA18" i="56"/>
  <c r="X18" i="56"/>
  <c r="W18" i="56"/>
  <c r="T18" i="56"/>
  <c r="AA17" i="56"/>
  <c r="W17" i="56"/>
  <c r="T17" i="56"/>
  <c r="J17" i="56"/>
  <c r="G17" i="56"/>
  <c r="AA16" i="56"/>
  <c r="W16" i="56"/>
  <c r="T16" i="56"/>
  <c r="J16" i="56"/>
  <c r="G16" i="56"/>
  <c r="AA15" i="56"/>
  <c r="W15" i="56"/>
  <c r="T15" i="56"/>
  <c r="J15" i="56"/>
  <c r="G15" i="56"/>
  <c r="AA14" i="56"/>
  <c r="W14" i="56"/>
  <c r="T14" i="56"/>
  <c r="J14" i="56"/>
  <c r="G14" i="56"/>
  <c r="AA13" i="56"/>
  <c r="X13" i="56"/>
  <c r="W13" i="56"/>
  <c r="T13" i="56"/>
  <c r="K13" i="56"/>
  <c r="J13" i="56"/>
  <c r="G13" i="56"/>
  <c r="AA12" i="56"/>
  <c r="W12" i="56"/>
  <c r="T12" i="56"/>
  <c r="AA11" i="56"/>
  <c r="X11" i="56"/>
  <c r="W11" i="56"/>
  <c r="T11" i="56"/>
  <c r="AA10" i="56"/>
  <c r="W10" i="56"/>
  <c r="T10" i="56"/>
  <c r="I10" i="56"/>
  <c r="G10" i="56"/>
  <c r="AA9" i="56"/>
  <c r="X9" i="56"/>
  <c r="W9" i="56"/>
  <c r="T9" i="56"/>
  <c r="J9" i="56"/>
  <c r="G9" i="56"/>
  <c r="AA8" i="56"/>
  <c r="X8" i="56"/>
  <c r="W8" i="56"/>
  <c r="T8" i="56"/>
  <c r="J8" i="56"/>
  <c r="G8" i="56"/>
  <c r="K7" i="56"/>
  <c r="J7" i="56"/>
  <c r="G7" i="56"/>
  <c r="I53" i="34"/>
  <c r="G53" i="34"/>
  <c r="I51" i="34"/>
  <c r="G51" i="34"/>
  <c r="K50" i="34"/>
  <c r="J50" i="34"/>
  <c r="K49" i="34"/>
  <c r="J49" i="34"/>
  <c r="K48" i="34"/>
  <c r="J48" i="34"/>
  <c r="G48" i="34"/>
  <c r="O47" i="34"/>
  <c r="I45" i="34"/>
  <c r="G45" i="34"/>
  <c r="K44" i="34"/>
  <c r="J44" i="34"/>
  <c r="K43" i="34"/>
  <c r="J43" i="34"/>
  <c r="K42" i="34"/>
  <c r="J42" i="34"/>
  <c r="K41" i="34"/>
  <c r="J41" i="34"/>
  <c r="K40" i="34"/>
  <c r="J40" i="34"/>
  <c r="T39" i="34"/>
  <c r="K39" i="34"/>
  <c r="J39" i="34"/>
  <c r="G39" i="34"/>
  <c r="K38" i="34"/>
  <c r="J38" i="34"/>
  <c r="G38" i="34"/>
  <c r="W37" i="34"/>
  <c r="T37" i="34"/>
  <c r="W36" i="34"/>
  <c r="T36" i="34"/>
  <c r="I35" i="34"/>
  <c r="G35" i="34"/>
  <c r="E35" i="34"/>
  <c r="W34" i="34"/>
  <c r="T34" i="34"/>
  <c r="K34" i="34"/>
  <c r="J34" i="34"/>
  <c r="G34" i="34"/>
  <c r="W33" i="34"/>
  <c r="T33" i="34"/>
  <c r="K33" i="34"/>
  <c r="J33" i="34"/>
  <c r="G33" i="34"/>
  <c r="W32" i="34"/>
  <c r="T32" i="34"/>
  <c r="K32" i="34"/>
  <c r="J32" i="34"/>
  <c r="G32" i="34"/>
  <c r="W31" i="34"/>
  <c r="T31" i="34"/>
  <c r="W30" i="34"/>
  <c r="T30" i="34"/>
  <c r="I30" i="34"/>
  <c r="G30" i="34"/>
  <c r="E30" i="34"/>
  <c r="W29" i="34"/>
  <c r="T29" i="34"/>
  <c r="W28" i="34"/>
  <c r="T28" i="34"/>
  <c r="J28" i="34"/>
  <c r="G28" i="34"/>
  <c r="J27" i="34"/>
  <c r="G27" i="34"/>
  <c r="W26" i="34"/>
  <c r="T26" i="34"/>
  <c r="K26" i="34"/>
  <c r="J26" i="34"/>
  <c r="G26" i="34"/>
  <c r="W25" i="34"/>
  <c r="V39" i="34" s="1"/>
  <c r="O41" i="34" s="1"/>
  <c r="O45" i="34" s="1"/>
  <c r="T25" i="34"/>
  <c r="W24" i="34"/>
  <c r="T24" i="34"/>
  <c r="I24" i="34"/>
  <c r="G24" i="34"/>
  <c r="AA23" i="34"/>
  <c r="W23" i="34"/>
  <c r="T23" i="34"/>
  <c r="AA22" i="34"/>
  <c r="W22" i="34"/>
  <c r="T22" i="34"/>
  <c r="AA21" i="34"/>
  <c r="X21" i="34"/>
  <c r="W21" i="34"/>
  <c r="T21" i="34"/>
  <c r="AA20" i="34"/>
  <c r="X20" i="34"/>
  <c r="W20" i="34"/>
  <c r="T20" i="34"/>
  <c r="AA19" i="34"/>
  <c r="W19" i="34"/>
  <c r="T19" i="34"/>
  <c r="J19" i="34"/>
  <c r="G19" i="34"/>
  <c r="AA18" i="34"/>
  <c r="W18" i="34"/>
  <c r="T18" i="34"/>
  <c r="J18" i="34"/>
  <c r="G18" i="34"/>
  <c r="AA17" i="34"/>
  <c r="W17" i="34"/>
  <c r="T17" i="34"/>
  <c r="J17" i="34"/>
  <c r="G17" i="34"/>
  <c r="AA16" i="34"/>
  <c r="W16" i="34"/>
  <c r="T16" i="34"/>
  <c r="J16" i="34"/>
  <c r="G16" i="34"/>
  <c r="AA15" i="34"/>
  <c r="X15" i="34"/>
  <c r="W15" i="34"/>
  <c r="T15" i="34"/>
  <c r="K15" i="34"/>
  <c r="J15" i="34"/>
  <c r="G15" i="34"/>
  <c r="AA14" i="34"/>
  <c r="W14" i="34"/>
  <c r="T14" i="34"/>
  <c r="AA13" i="34"/>
  <c r="X13" i="34"/>
  <c r="W13" i="34"/>
  <c r="T13" i="34"/>
  <c r="AA12" i="34"/>
  <c r="W12" i="34"/>
  <c r="T12" i="34"/>
  <c r="I12" i="34"/>
  <c r="G12" i="34"/>
  <c r="AA11" i="34"/>
  <c r="X11" i="34"/>
  <c r="W11" i="34"/>
  <c r="T11" i="34"/>
  <c r="J11" i="34"/>
  <c r="G11" i="34"/>
  <c r="AA10" i="34"/>
  <c r="X10" i="34"/>
  <c r="W10" i="34"/>
  <c r="T10" i="34"/>
  <c r="J10" i="34"/>
  <c r="G10" i="34"/>
  <c r="K9" i="34"/>
  <c r="J9" i="34"/>
  <c r="G9" i="34"/>
  <c r="I53" i="26"/>
  <c r="G53" i="26"/>
  <c r="I51" i="26"/>
  <c r="G51" i="26"/>
  <c r="K50" i="26"/>
  <c r="J50" i="26"/>
  <c r="K49" i="26"/>
  <c r="J49" i="26"/>
  <c r="K48" i="26"/>
  <c r="J48" i="26"/>
  <c r="G48" i="26"/>
  <c r="I45" i="26"/>
  <c r="G45" i="26"/>
  <c r="K44" i="26"/>
  <c r="J44" i="26"/>
  <c r="K43" i="26"/>
  <c r="J43" i="26"/>
  <c r="K42" i="26"/>
  <c r="J42" i="26"/>
  <c r="K41" i="26"/>
  <c r="J41" i="26"/>
  <c r="K40" i="26"/>
  <c r="J40" i="26"/>
  <c r="K39" i="26"/>
  <c r="J39" i="26"/>
  <c r="G39" i="26"/>
  <c r="K38" i="26"/>
  <c r="J38" i="26"/>
  <c r="G38" i="26"/>
  <c r="W37" i="26"/>
  <c r="T37" i="26"/>
  <c r="W36" i="26"/>
  <c r="T36" i="26"/>
  <c r="I35" i="26"/>
  <c r="G35" i="26"/>
  <c r="E35" i="26"/>
  <c r="W34" i="26"/>
  <c r="T34" i="26"/>
  <c r="K34" i="26"/>
  <c r="J34" i="26"/>
  <c r="G34" i="26"/>
  <c r="W33" i="26"/>
  <c r="T33" i="26"/>
  <c r="K33" i="26"/>
  <c r="J33" i="26"/>
  <c r="G33" i="26"/>
  <c r="W32" i="26"/>
  <c r="T32" i="26"/>
  <c r="K32" i="26"/>
  <c r="J32" i="26"/>
  <c r="G32" i="26"/>
  <c r="W31" i="26"/>
  <c r="T31" i="26"/>
  <c r="W30" i="26"/>
  <c r="T30" i="26"/>
  <c r="I30" i="26"/>
  <c r="G30" i="26"/>
  <c r="E30" i="26"/>
  <c r="W29" i="26"/>
  <c r="T29" i="26"/>
  <c r="W28" i="26"/>
  <c r="T28" i="26"/>
  <c r="J28" i="26"/>
  <c r="G28" i="26"/>
  <c r="J27" i="26"/>
  <c r="G27" i="26"/>
  <c r="W26" i="26"/>
  <c r="T26" i="26"/>
  <c r="K26" i="26"/>
  <c r="J26" i="26"/>
  <c r="G26" i="26"/>
  <c r="W25" i="26"/>
  <c r="T25" i="26"/>
  <c r="W24" i="26"/>
  <c r="T24" i="26"/>
  <c r="I24" i="26"/>
  <c r="G24" i="26"/>
  <c r="W23" i="26"/>
  <c r="T23" i="26"/>
  <c r="W22" i="26"/>
  <c r="T22" i="26"/>
  <c r="AA21" i="26"/>
  <c r="W21" i="26"/>
  <c r="X21" i="26" s="1"/>
  <c r="AA22" i="26" s="1"/>
  <c r="T21" i="26"/>
  <c r="AA20" i="26"/>
  <c r="X20" i="26"/>
  <c r="W20" i="26"/>
  <c r="T20" i="26"/>
  <c r="AA19" i="26"/>
  <c r="W19" i="26"/>
  <c r="T19" i="26"/>
  <c r="J19" i="26"/>
  <c r="G19" i="26"/>
  <c r="AA18" i="26"/>
  <c r="W18" i="26"/>
  <c r="T18" i="26"/>
  <c r="J18" i="26"/>
  <c r="G18" i="26"/>
  <c r="W17" i="26"/>
  <c r="T17" i="26"/>
  <c r="J17" i="26"/>
  <c r="G17" i="26"/>
  <c r="W16" i="26"/>
  <c r="T16" i="26"/>
  <c r="J16" i="26"/>
  <c r="G16" i="26"/>
  <c r="AA15" i="26"/>
  <c r="X15" i="26"/>
  <c r="W15" i="26"/>
  <c r="T15" i="26"/>
  <c r="K15" i="26"/>
  <c r="J15" i="26"/>
  <c r="G15" i="26"/>
  <c r="AA14" i="26"/>
  <c r="W14" i="26"/>
  <c r="T14" i="26"/>
  <c r="AA13" i="26"/>
  <c r="X13" i="26"/>
  <c r="W13" i="26"/>
  <c r="T13" i="26"/>
  <c r="AA12" i="26"/>
  <c r="W12" i="26"/>
  <c r="T12" i="26"/>
  <c r="I12" i="26"/>
  <c r="G12" i="26"/>
  <c r="AA11" i="26"/>
  <c r="W11" i="26"/>
  <c r="X11" i="26" s="1"/>
  <c r="AA17" i="26" s="1"/>
  <c r="T11" i="26"/>
  <c r="J11" i="26"/>
  <c r="G11" i="26"/>
  <c r="AA10" i="26"/>
  <c r="T10" i="26"/>
  <c r="W10" i="26" s="1"/>
  <c r="X10" i="26" s="1"/>
  <c r="AA16" i="26" s="1"/>
  <c r="J10" i="26"/>
  <c r="G10" i="26"/>
  <c r="K9" i="26"/>
  <c r="J9" i="26"/>
  <c r="G9" i="26"/>
  <c r="I53" i="36"/>
  <c r="G53" i="36"/>
  <c r="I51" i="36"/>
  <c r="G51" i="36"/>
  <c r="K50" i="36"/>
  <c r="J50" i="36"/>
  <c r="K49" i="36"/>
  <c r="J49" i="36"/>
  <c r="K48" i="36"/>
  <c r="J48" i="36"/>
  <c r="G48" i="36"/>
  <c r="O47" i="36"/>
  <c r="I45" i="36"/>
  <c r="G45" i="36"/>
  <c r="K44" i="36"/>
  <c r="J44" i="36"/>
  <c r="K43" i="36"/>
  <c r="J43" i="36"/>
  <c r="K42" i="36"/>
  <c r="J42" i="36"/>
  <c r="K41" i="36"/>
  <c r="J41" i="36"/>
  <c r="K40" i="36"/>
  <c r="J40" i="36"/>
  <c r="T39" i="36"/>
  <c r="K39" i="36"/>
  <c r="J39" i="36"/>
  <c r="G39" i="36"/>
  <c r="K38" i="36"/>
  <c r="J38" i="36"/>
  <c r="G38" i="36"/>
  <c r="W37" i="36"/>
  <c r="T37" i="36"/>
  <c r="W36" i="36"/>
  <c r="T36" i="36"/>
  <c r="I35" i="36"/>
  <c r="G35" i="36"/>
  <c r="E35" i="36"/>
  <c r="W34" i="36"/>
  <c r="T34" i="36"/>
  <c r="K34" i="36"/>
  <c r="J34" i="36"/>
  <c r="G34" i="36"/>
  <c r="W33" i="36"/>
  <c r="T33" i="36"/>
  <c r="K33" i="36"/>
  <c r="J33" i="36"/>
  <c r="G33" i="36"/>
  <c r="W32" i="36"/>
  <c r="T32" i="36"/>
  <c r="K32" i="36"/>
  <c r="J32" i="36"/>
  <c r="G32" i="36"/>
  <c r="W31" i="36"/>
  <c r="T31" i="36"/>
  <c r="W30" i="36"/>
  <c r="T30" i="36"/>
  <c r="I30" i="36"/>
  <c r="G30" i="36"/>
  <c r="E30" i="36"/>
  <c r="W29" i="36"/>
  <c r="T29" i="36"/>
  <c r="W28" i="36"/>
  <c r="T28" i="36"/>
  <c r="J28" i="36"/>
  <c r="G28" i="36"/>
  <c r="J27" i="36"/>
  <c r="G27" i="36"/>
  <c r="W26" i="36"/>
  <c r="T26" i="36"/>
  <c r="K26" i="36"/>
  <c r="J26" i="36"/>
  <c r="G26" i="36"/>
  <c r="W25" i="36"/>
  <c r="V39" i="36" s="1"/>
  <c r="O41" i="36" s="1"/>
  <c r="O45" i="36" s="1"/>
  <c r="T25" i="36"/>
  <c r="W24" i="36"/>
  <c r="T24" i="36"/>
  <c r="I24" i="36"/>
  <c r="G24" i="36"/>
  <c r="AA23" i="36"/>
  <c r="W23" i="36"/>
  <c r="T23" i="36"/>
  <c r="AA22" i="36"/>
  <c r="W22" i="36"/>
  <c r="T22" i="36"/>
  <c r="AA21" i="36"/>
  <c r="X21" i="36"/>
  <c r="W21" i="36"/>
  <c r="T21" i="36"/>
  <c r="AA20" i="36"/>
  <c r="X20" i="36"/>
  <c r="W20" i="36"/>
  <c r="T20" i="36"/>
  <c r="AA19" i="36"/>
  <c r="W19" i="36"/>
  <c r="T19" i="36"/>
  <c r="J19" i="36"/>
  <c r="G19" i="36"/>
  <c r="AA18" i="36"/>
  <c r="W18" i="36"/>
  <c r="T18" i="36"/>
  <c r="J18" i="36"/>
  <c r="G18" i="36"/>
  <c r="AA17" i="36"/>
  <c r="W17" i="36"/>
  <c r="T17" i="36"/>
  <c r="J17" i="36"/>
  <c r="G17" i="36"/>
  <c r="AA16" i="36"/>
  <c r="W16" i="36"/>
  <c r="T16" i="36"/>
  <c r="J16" i="36"/>
  <c r="G16" i="36"/>
  <c r="AA15" i="36"/>
  <c r="X15" i="36"/>
  <c r="W15" i="36"/>
  <c r="T15" i="36"/>
  <c r="K15" i="36"/>
  <c r="J15" i="36"/>
  <c r="G15" i="36"/>
  <c r="AA14" i="36"/>
  <c r="W14" i="36"/>
  <c r="T14" i="36"/>
  <c r="AA13" i="36"/>
  <c r="X13" i="36"/>
  <c r="W13" i="36"/>
  <c r="T13" i="36"/>
  <c r="AA12" i="36"/>
  <c r="W12" i="36"/>
  <c r="T12" i="36"/>
  <c r="I12" i="36"/>
  <c r="G12" i="36"/>
  <c r="AA11" i="36"/>
  <c r="X11" i="36"/>
  <c r="W11" i="36"/>
  <c r="T11" i="36"/>
  <c r="J11" i="36"/>
  <c r="G11" i="36"/>
  <c r="AA10" i="36"/>
  <c r="X10" i="36"/>
  <c r="W10" i="36"/>
  <c r="T10" i="36"/>
  <c r="J10" i="36"/>
  <c r="G10" i="36"/>
  <c r="K9" i="36"/>
  <c r="J9" i="36"/>
  <c r="G9" i="36"/>
  <c r="I53" i="43"/>
  <c r="G53" i="43"/>
  <c r="I51" i="43"/>
  <c r="G51" i="43"/>
  <c r="K50" i="43"/>
  <c r="J50" i="43"/>
  <c r="K49" i="43"/>
  <c r="J49" i="43"/>
  <c r="K48" i="43"/>
  <c r="J48" i="43"/>
  <c r="G48" i="43"/>
  <c r="I45" i="43"/>
  <c r="G45" i="43"/>
  <c r="K44" i="43"/>
  <c r="J44" i="43"/>
  <c r="K43" i="43"/>
  <c r="J43" i="43"/>
  <c r="K42" i="43"/>
  <c r="J42" i="43"/>
  <c r="K41" i="43"/>
  <c r="J41" i="43"/>
  <c r="K40" i="43"/>
  <c r="J40" i="43"/>
  <c r="T39" i="43"/>
  <c r="K39" i="43"/>
  <c r="J39" i="43"/>
  <c r="G39" i="43"/>
  <c r="K38" i="43"/>
  <c r="J38" i="43"/>
  <c r="G38" i="43"/>
  <c r="W37" i="43"/>
  <c r="T37" i="43"/>
  <c r="W36" i="43"/>
  <c r="T36" i="43"/>
  <c r="I35" i="43"/>
  <c r="G35" i="43"/>
  <c r="E35" i="43"/>
  <c r="W34" i="43"/>
  <c r="T34" i="43"/>
  <c r="K34" i="43"/>
  <c r="J34" i="43"/>
  <c r="G34" i="43"/>
  <c r="W33" i="43"/>
  <c r="T33" i="43"/>
  <c r="K33" i="43"/>
  <c r="J33" i="43"/>
  <c r="G33" i="43"/>
  <c r="W32" i="43"/>
  <c r="T32" i="43"/>
  <c r="K32" i="43"/>
  <c r="J32" i="43"/>
  <c r="G32" i="43"/>
  <c r="W31" i="43"/>
  <c r="T31" i="43"/>
  <c r="W30" i="43"/>
  <c r="T30" i="43"/>
  <c r="I30" i="43"/>
  <c r="G30" i="43"/>
  <c r="E30" i="43"/>
  <c r="W29" i="43"/>
  <c r="T29" i="43"/>
  <c r="W28" i="43"/>
  <c r="T28" i="43"/>
  <c r="J28" i="43"/>
  <c r="G28" i="43"/>
  <c r="J27" i="43"/>
  <c r="G27" i="43"/>
  <c r="W26" i="43"/>
  <c r="T26" i="43"/>
  <c r="K26" i="43"/>
  <c r="J26" i="43"/>
  <c r="G26" i="43"/>
  <c r="W25" i="43"/>
  <c r="T25" i="43"/>
  <c r="W24" i="43"/>
  <c r="T24" i="43"/>
  <c r="I24" i="43"/>
  <c r="G24" i="43"/>
  <c r="W23" i="43"/>
  <c r="T23" i="43"/>
  <c r="AA22" i="43"/>
  <c r="W22" i="43"/>
  <c r="T22" i="43"/>
  <c r="X21" i="43"/>
  <c r="W21" i="43"/>
  <c r="T21" i="43"/>
  <c r="AA20" i="43"/>
  <c r="W20" i="43"/>
  <c r="V39" i="43" s="1"/>
  <c r="O41" i="43" s="1"/>
  <c r="T20" i="43"/>
  <c r="AA19" i="43"/>
  <c r="W19" i="43"/>
  <c r="T19" i="43"/>
  <c r="J19" i="43"/>
  <c r="G19" i="43"/>
  <c r="AA18" i="43"/>
  <c r="W18" i="43"/>
  <c r="T18" i="43"/>
  <c r="J18" i="43"/>
  <c r="G18" i="43"/>
  <c r="AA17" i="43"/>
  <c r="W17" i="43"/>
  <c r="T17" i="43"/>
  <c r="J17" i="43"/>
  <c r="G17" i="43"/>
  <c r="AA16" i="43"/>
  <c r="W16" i="43"/>
  <c r="T16" i="43"/>
  <c r="J16" i="43"/>
  <c r="G16" i="43"/>
  <c r="AA15" i="43"/>
  <c r="X15" i="43"/>
  <c r="W15" i="43"/>
  <c r="T15" i="43"/>
  <c r="K15" i="43"/>
  <c r="J15" i="43"/>
  <c r="G15" i="43"/>
  <c r="AA14" i="43"/>
  <c r="W14" i="43"/>
  <c r="T14" i="43"/>
  <c r="AA13" i="43"/>
  <c r="X13" i="43"/>
  <c r="W13" i="43"/>
  <c r="T13" i="43"/>
  <c r="AA12" i="43"/>
  <c r="W12" i="43"/>
  <c r="T12" i="43"/>
  <c r="I12" i="43"/>
  <c r="G12" i="43"/>
  <c r="AA11" i="43"/>
  <c r="X11" i="43"/>
  <c r="W11" i="43"/>
  <c r="T11" i="43"/>
  <c r="J11" i="43"/>
  <c r="G11" i="43"/>
  <c r="AA10" i="43"/>
  <c r="X10" i="43"/>
  <c r="W10" i="43"/>
  <c r="T10" i="43"/>
  <c r="J10" i="43"/>
  <c r="G10" i="43"/>
  <c r="K9" i="43"/>
  <c r="J9" i="43"/>
  <c r="G9" i="43"/>
  <c r="I53" i="57"/>
  <c r="G53" i="57"/>
  <c r="I51" i="57"/>
  <c r="G51" i="57"/>
  <c r="K50" i="57"/>
  <c r="J50" i="57"/>
  <c r="K49" i="57"/>
  <c r="J49" i="57"/>
  <c r="K48" i="57"/>
  <c r="J48" i="57"/>
  <c r="G48" i="57"/>
  <c r="O47" i="57"/>
  <c r="O45" i="57"/>
  <c r="I45" i="57"/>
  <c r="G45" i="57"/>
  <c r="K44" i="57"/>
  <c r="J44" i="57"/>
  <c r="K43" i="57"/>
  <c r="J43" i="57"/>
  <c r="K42" i="57"/>
  <c r="J42" i="57"/>
  <c r="O41" i="57"/>
  <c r="K41" i="57"/>
  <c r="J41" i="57"/>
  <c r="K40" i="57"/>
  <c r="J40" i="57"/>
  <c r="V39" i="57"/>
  <c r="T39" i="57"/>
  <c r="K39" i="57"/>
  <c r="J39" i="57"/>
  <c r="G39" i="57"/>
  <c r="K38" i="57"/>
  <c r="J38" i="57"/>
  <c r="G38" i="57"/>
  <c r="W37" i="57"/>
  <c r="T37" i="57"/>
  <c r="W36" i="57"/>
  <c r="T36" i="57"/>
  <c r="I35" i="57"/>
  <c r="G35" i="57"/>
  <c r="E35" i="57"/>
  <c r="W34" i="57"/>
  <c r="T34" i="57"/>
  <c r="K34" i="57"/>
  <c r="J34" i="57"/>
  <c r="G34" i="57"/>
  <c r="W33" i="57"/>
  <c r="T33" i="57"/>
  <c r="K33" i="57"/>
  <c r="J33" i="57"/>
  <c r="G33" i="57"/>
  <c r="W32" i="57"/>
  <c r="T32" i="57"/>
  <c r="K32" i="57"/>
  <c r="J32" i="57"/>
  <c r="G32" i="57"/>
  <c r="W31" i="57"/>
  <c r="T31" i="57"/>
  <c r="W30" i="57"/>
  <c r="T30" i="57"/>
  <c r="I30" i="57"/>
  <c r="G30" i="57"/>
  <c r="E30" i="57"/>
  <c r="W29" i="57"/>
  <c r="T29" i="57"/>
  <c r="W28" i="57"/>
  <c r="T28" i="57"/>
  <c r="J28" i="57"/>
  <c r="G28" i="57"/>
  <c r="J27" i="57"/>
  <c r="G27" i="57"/>
  <c r="W26" i="57"/>
  <c r="T26" i="57"/>
  <c r="K26" i="57"/>
  <c r="J26" i="57"/>
  <c r="G26" i="57"/>
  <c r="W25" i="57"/>
  <c r="T25" i="57"/>
  <c r="W24" i="57"/>
  <c r="T24" i="57"/>
  <c r="I24" i="57"/>
  <c r="G24" i="57"/>
  <c r="AA23" i="57"/>
  <c r="W23" i="57"/>
  <c r="T23" i="57"/>
  <c r="AA22" i="57"/>
  <c r="W22" i="57"/>
  <c r="T22" i="57"/>
  <c r="AA21" i="57"/>
  <c r="X21" i="57"/>
  <c r="W21" i="57"/>
  <c r="T21" i="57"/>
  <c r="AA20" i="57"/>
  <c r="X20" i="57"/>
  <c r="W20" i="57"/>
  <c r="T20" i="57"/>
  <c r="AA19" i="57"/>
  <c r="W19" i="57"/>
  <c r="T19" i="57"/>
  <c r="J19" i="57"/>
  <c r="G19" i="57"/>
  <c r="AA18" i="57"/>
  <c r="W18" i="57"/>
  <c r="T18" i="57"/>
  <c r="J18" i="57"/>
  <c r="G18" i="57"/>
  <c r="AA17" i="57"/>
  <c r="W17" i="57"/>
  <c r="T17" i="57"/>
  <c r="J17" i="57"/>
  <c r="G17" i="57"/>
  <c r="AA16" i="57"/>
  <c r="W16" i="57"/>
  <c r="T16" i="57"/>
  <c r="J16" i="57"/>
  <c r="G16" i="57"/>
  <c r="AA15" i="57"/>
  <c r="X15" i="57"/>
  <c r="W15" i="57"/>
  <c r="T15" i="57"/>
  <c r="K15" i="57"/>
  <c r="J15" i="57"/>
  <c r="G15" i="57"/>
  <c r="AA14" i="57"/>
  <c r="W14" i="57"/>
  <c r="T14" i="57"/>
  <c r="AA13" i="57"/>
  <c r="X13" i="57"/>
  <c r="W13" i="57"/>
  <c r="T13" i="57"/>
  <c r="AA12" i="57"/>
  <c r="W12" i="57"/>
  <c r="T12" i="57"/>
  <c r="I12" i="57"/>
  <c r="G12" i="57"/>
  <c r="AA11" i="57"/>
  <c r="X11" i="57"/>
  <c r="W11" i="57"/>
  <c r="T11" i="57"/>
  <c r="J11" i="57"/>
  <c r="G11" i="57"/>
  <c r="AA10" i="57"/>
  <c r="X10" i="57"/>
  <c r="W10" i="57"/>
  <c r="T10" i="57"/>
  <c r="J10" i="57"/>
  <c r="G10" i="57"/>
  <c r="K9" i="57"/>
  <c r="J9" i="57"/>
  <c r="G9" i="57"/>
  <c r="I53" i="30"/>
  <c r="G53" i="30"/>
  <c r="I51" i="30"/>
  <c r="G51" i="30"/>
  <c r="K50" i="30"/>
  <c r="J50" i="30"/>
  <c r="K49" i="30"/>
  <c r="J49" i="30"/>
  <c r="K48" i="30"/>
  <c r="J48" i="30"/>
  <c r="G48" i="30"/>
  <c r="I45" i="30"/>
  <c r="G45" i="30"/>
  <c r="K44" i="30"/>
  <c r="J44" i="30"/>
  <c r="K43" i="30"/>
  <c r="J43" i="30"/>
  <c r="K42" i="30"/>
  <c r="J42" i="30"/>
  <c r="K41" i="30"/>
  <c r="J41" i="30"/>
  <c r="K40" i="30"/>
  <c r="J40" i="30"/>
  <c r="K39" i="30"/>
  <c r="J39" i="30"/>
  <c r="G39" i="30"/>
  <c r="K38" i="30"/>
  <c r="J38" i="30"/>
  <c r="G38" i="30"/>
  <c r="W37" i="30"/>
  <c r="T37" i="30"/>
  <c r="W36" i="30"/>
  <c r="T36" i="30"/>
  <c r="I35" i="30"/>
  <c r="G35" i="30"/>
  <c r="E35" i="30"/>
  <c r="W34" i="30"/>
  <c r="T34" i="30"/>
  <c r="K34" i="30"/>
  <c r="J34" i="30"/>
  <c r="G34" i="30"/>
  <c r="W33" i="30"/>
  <c r="T33" i="30"/>
  <c r="K33" i="30"/>
  <c r="J33" i="30"/>
  <c r="G33" i="30"/>
  <c r="W32" i="30"/>
  <c r="T32" i="30"/>
  <c r="K32" i="30"/>
  <c r="J32" i="30"/>
  <c r="G32" i="30"/>
  <c r="W31" i="30"/>
  <c r="T31" i="30"/>
  <c r="W30" i="30"/>
  <c r="T30" i="30"/>
  <c r="I30" i="30"/>
  <c r="G30" i="30"/>
  <c r="E30" i="30"/>
  <c r="W29" i="30"/>
  <c r="T29" i="30"/>
  <c r="W28" i="30"/>
  <c r="T28" i="30"/>
  <c r="J28" i="30"/>
  <c r="G28" i="30"/>
  <c r="J27" i="30"/>
  <c r="G27" i="30"/>
  <c r="W26" i="30"/>
  <c r="T26" i="30"/>
  <c r="K26" i="30"/>
  <c r="J26" i="30"/>
  <c r="G26" i="30"/>
  <c r="W25" i="30"/>
  <c r="T25" i="30"/>
  <c r="W24" i="30"/>
  <c r="T24" i="30"/>
  <c r="I24" i="30"/>
  <c r="G24" i="30"/>
  <c r="W23" i="30"/>
  <c r="T23" i="30"/>
  <c r="AA22" i="30"/>
  <c r="W22" i="30"/>
  <c r="T22" i="30"/>
  <c r="AA21" i="30"/>
  <c r="X21" i="30"/>
  <c r="W21" i="30"/>
  <c r="T21" i="30"/>
  <c r="AA20" i="30"/>
  <c r="X20" i="30"/>
  <c r="W20" i="30"/>
  <c r="T20" i="30"/>
  <c r="AA19" i="30"/>
  <c r="W19" i="30"/>
  <c r="T19" i="30"/>
  <c r="J19" i="30"/>
  <c r="G19" i="30"/>
  <c r="AA18" i="30"/>
  <c r="W18" i="30"/>
  <c r="T18" i="30"/>
  <c r="J18" i="30"/>
  <c r="G18" i="30"/>
  <c r="AA17" i="30"/>
  <c r="W17" i="30"/>
  <c r="T17" i="30"/>
  <c r="J17" i="30"/>
  <c r="G17" i="30"/>
  <c r="W16" i="30"/>
  <c r="T16" i="30"/>
  <c r="J16" i="30"/>
  <c r="G16" i="30"/>
  <c r="AA15" i="30"/>
  <c r="X15" i="30"/>
  <c r="W15" i="30"/>
  <c r="T15" i="30"/>
  <c r="K15" i="30"/>
  <c r="J15" i="30"/>
  <c r="G15" i="30"/>
  <c r="AA14" i="30"/>
  <c r="W14" i="30"/>
  <c r="T14" i="30"/>
  <c r="AA13" i="30"/>
  <c r="X13" i="30"/>
  <c r="W13" i="30"/>
  <c r="T13" i="30"/>
  <c r="AA12" i="30"/>
  <c r="W12" i="30"/>
  <c r="T12" i="30"/>
  <c r="I12" i="30"/>
  <c r="G12" i="30"/>
  <c r="AA11" i="30"/>
  <c r="X11" i="30"/>
  <c r="W11" i="30"/>
  <c r="T11" i="30"/>
  <c r="J11" i="30"/>
  <c r="G11" i="30"/>
  <c r="AA10" i="30"/>
  <c r="T10" i="30"/>
  <c r="T39" i="30" s="1"/>
  <c r="J10" i="30"/>
  <c r="G10" i="30"/>
  <c r="K9" i="30"/>
  <c r="J9" i="30"/>
  <c r="G9" i="30"/>
  <c r="I53" i="28"/>
  <c r="G53" i="28"/>
  <c r="I51" i="28"/>
  <c r="G51" i="28"/>
  <c r="K50" i="28"/>
  <c r="J50" i="28"/>
  <c r="K49" i="28"/>
  <c r="J49" i="28"/>
  <c r="K48" i="28"/>
  <c r="J48" i="28"/>
  <c r="G48" i="28"/>
  <c r="I45" i="28"/>
  <c r="G45" i="28"/>
  <c r="K44" i="28"/>
  <c r="J44" i="28"/>
  <c r="K43" i="28"/>
  <c r="J43" i="28"/>
  <c r="K42" i="28"/>
  <c r="J42" i="28"/>
  <c r="K41" i="28"/>
  <c r="J41" i="28"/>
  <c r="K40" i="28"/>
  <c r="J40" i="28"/>
  <c r="T39" i="28"/>
  <c r="K39" i="28"/>
  <c r="J39" i="28"/>
  <c r="G39" i="28"/>
  <c r="K38" i="28"/>
  <c r="J38" i="28"/>
  <c r="G38" i="28"/>
  <c r="W37" i="28"/>
  <c r="T37" i="28"/>
  <c r="W36" i="28"/>
  <c r="T36" i="28"/>
  <c r="I35" i="28"/>
  <c r="G35" i="28"/>
  <c r="E35" i="28"/>
  <c r="W34" i="28"/>
  <c r="T34" i="28"/>
  <c r="K34" i="28"/>
  <c r="J34" i="28"/>
  <c r="G34" i="28"/>
  <c r="W33" i="28"/>
  <c r="T33" i="28"/>
  <c r="K33" i="28"/>
  <c r="J33" i="28"/>
  <c r="G33" i="28"/>
  <c r="W32" i="28"/>
  <c r="T32" i="28"/>
  <c r="K32" i="28"/>
  <c r="J32" i="28"/>
  <c r="G32" i="28"/>
  <c r="W31" i="28"/>
  <c r="T31" i="28"/>
  <c r="W30" i="28"/>
  <c r="T30" i="28"/>
  <c r="I30" i="28"/>
  <c r="G30" i="28"/>
  <c r="E30" i="28"/>
  <c r="W29" i="28"/>
  <c r="T29" i="28"/>
  <c r="W28" i="28"/>
  <c r="T28" i="28"/>
  <c r="J28" i="28"/>
  <c r="G28" i="28"/>
  <c r="J27" i="28"/>
  <c r="G27" i="28"/>
  <c r="W26" i="28"/>
  <c r="T26" i="28"/>
  <c r="K26" i="28"/>
  <c r="J26" i="28"/>
  <c r="G26" i="28"/>
  <c r="W25" i="28"/>
  <c r="T25" i="28"/>
  <c r="W24" i="28"/>
  <c r="T24" i="28"/>
  <c r="I24" i="28"/>
  <c r="G24" i="28"/>
  <c r="W23" i="28"/>
  <c r="T23" i="28"/>
  <c r="AA22" i="28"/>
  <c r="W22" i="28"/>
  <c r="T22" i="28"/>
  <c r="X21" i="28"/>
  <c r="W21" i="28"/>
  <c r="T21" i="28"/>
  <c r="AA20" i="28"/>
  <c r="W20" i="28"/>
  <c r="X20" i="28" s="1"/>
  <c r="AA21" i="28" s="1"/>
  <c r="T20" i="28"/>
  <c r="AA19" i="28"/>
  <c r="W19" i="28"/>
  <c r="T19" i="28"/>
  <c r="J19" i="28"/>
  <c r="G19" i="28"/>
  <c r="AA18" i="28"/>
  <c r="W18" i="28"/>
  <c r="T18" i="28"/>
  <c r="J18" i="28"/>
  <c r="G18" i="28"/>
  <c r="AA17" i="28"/>
  <c r="W17" i="28"/>
  <c r="T17" i="28"/>
  <c r="J17" i="28"/>
  <c r="G17" i="28"/>
  <c r="W16" i="28"/>
  <c r="T16" i="28"/>
  <c r="J16" i="28"/>
  <c r="G16" i="28"/>
  <c r="AA15" i="28"/>
  <c r="X15" i="28"/>
  <c r="W15" i="28"/>
  <c r="T15" i="28"/>
  <c r="K15" i="28"/>
  <c r="J15" i="28"/>
  <c r="G15" i="28"/>
  <c r="AA14" i="28"/>
  <c r="W14" i="28"/>
  <c r="T14" i="28"/>
  <c r="AA13" i="28"/>
  <c r="X13" i="28"/>
  <c r="W13" i="28"/>
  <c r="T13" i="28"/>
  <c r="AA12" i="28"/>
  <c r="W12" i="28"/>
  <c r="T12" i="28"/>
  <c r="I12" i="28"/>
  <c r="G12" i="28"/>
  <c r="AA11" i="28"/>
  <c r="X11" i="28"/>
  <c r="W11" i="28"/>
  <c r="T11" i="28"/>
  <c r="J11" i="28"/>
  <c r="G11" i="28"/>
  <c r="AA10" i="28"/>
  <c r="W10" i="28"/>
  <c r="T10" i="28"/>
  <c r="J10" i="28"/>
  <c r="G10" i="28"/>
  <c r="K9" i="28"/>
  <c r="J9" i="28"/>
  <c r="G9" i="28"/>
  <c r="I51" i="52"/>
  <c r="G51" i="52"/>
  <c r="I49" i="52"/>
  <c r="G49" i="52"/>
  <c r="K48" i="52"/>
  <c r="J48" i="52"/>
  <c r="K47" i="52"/>
  <c r="J47" i="52"/>
  <c r="K46" i="52"/>
  <c r="J46" i="52"/>
  <c r="G46" i="52"/>
  <c r="I43" i="52"/>
  <c r="G43" i="52"/>
  <c r="K42" i="52"/>
  <c r="J42" i="52"/>
  <c r="K41" i="52"/>
  <c r="J41" i="52"/>
  <c r="K40" i="52"/>
  <c r="J40" i="52"/>
  <c r="K39" i="52"/>
  <c r="J39" i="52"/>
  <c r="K38" i="52"/>
  <c r="J38" i="52"/>
  <c r="T37" i="52"/>
  <c r="K37" i="52"/>
  <c r="J37" i="52"/>
  <c r="G37" i="52"/>
  <c r="K36" i="52"/>
  <c r="J36" i="52"/>
  <c r="G36" i="52"/>
  <c r="W35" i="52"/>
  <c r="T35" i="52"/>
  <c r="W34" i="52"/>
  <c r="T34" i="52"/>
  <c r="I33" i="52"/>
  <c r="G33" i="52"/>
  <c r="E33" i="52"/>
  <c r="W32" i="52"/>
  <c r="T32" i="52"/>
  <c r="K32" i="52"/>
  <c r="J32" i="52"/>
  <c r="G32" i="52"/>
  <c r="W31" i="52"/>
  <c r="T31" i="52"/>
  <c r="K31" i="52"/>
  <c r="J31" i="52"/>
  <c r="G31" i="52"/>
  <c r="W30" i="52"/>
  <c r="T30" i="52"/>
  <c r="K30" i="52"/>
  <c r="J30" i="52"/>
  <c r="G30" i="52"/>
  <c r="W29" i="52"/>
  <c r="T29" i="52"/>
  <c r="W28" i="52"/>
  <c r="T28" i="52"/>
  <c r="I28" i="52"/>
  <c r="G28" i="52"/>
  <c r="E28" i="52"/>
  <c r="W27" i="52"/>
  <c r="T27" i="52"/>
  <c r="W26" i="52"/>
  <c r="T26" i="52"/>
  <c r="J26" i="52"/>
  <c r="G26" i="52"/>
  <c r="J25" i="52"/>
  <c r="G25" i="52"/>
  <c r="W24" i="52"/>
  <c r="T24" i="52"/>
  <c r="K24" i="52"/>
  <c r="J24" i="52"/>
  <c r="G24" i="52"/>
  <c r="W23" i="52"/>
  <c r="T23" i="52"/>
  <c r="W22" i="52"/>
  <c r="T22" i="52"/>
  <c r="I22" i="52"/>
  <c r="G22" i="52"/>
  <c r="W21" i="52"/>
  <c r="T21" i="52"/>
  <c r="AA20" i="52"/>
  <c r="W20" i="52"/>
  <c r="T20" i="52"/>
  <c r="AA19" i="52"/>
  <c r="X19" i="52"/>
  <c r="W19" i="52"/>
  <c r="T19" i="52"/>
  <c r="AA18" i="52"/>
  <c r="X18" i="52"/>
  <c r="W18" i="52"/>
  <c r="T18" i="52"/>
  <c r="AA17" i="52"/>
  <c r="W17" i="52"/>
  <c r="T17" i="52"/>
  <c r="J17" i="52"/>
  <c r="G17" i="52"/>
  <c r="W16" i="52"/>
  <c r="T16" i="52"/>
  <c r="J16" i="52"/>
  <c r="G16" i="52"/>
  <c r="AA15" i="52"/>
  <c r="W15" i="52"/>
  <c r="T15" i="52"/>
  <c r="J15" i="52"/>
  <c r="G15" i="52"/>
  <c r="AA14" i="52"/>
  <c r="W14" i="52"/>
  <c r="T14" i="52"/>
  <c r="J14" i="52"/>
  <c r="G14" i="52"/>
  <c r="AA13" i="52"/>
  <c r="X13" i="52"/>
  <c r="W13" i="52"/>
  <c r="T13" i="52"/>
  <c r="K13" i="52"/>
  <c r="J13" i="52"/>
  <c r="G13" i="52"/>
  <c r="AA12" i="52"/>
  <c r="W12" i="52"/>
  <c r="T12" i="52"/>
  <c r="AA11" i="52"/>
  <c r="W11" i="52"/>
  <c r="X11" i="52" s="1"/>
  <c r="AA16" i="52" s="1"/>
  <c r="AA21" i="52" s="1"/>
  <c r="O45" i="52" s="1"/>
  <c r="T11" i="52"/>
  <c r="AA10" i="52"/>
  <c r="W10" i="52"/>
  <c r="T10" i="52"/>
  <c r="I10" i="52"/>
  <c r="G10" i="52"/>
  <c r="AA9" i="52"/>
  <c r="X9" i="52"/>
  <c r="W9" i="52"/>
  <c r="T9" i="52"/>
  <c r="J9" i="52"/>
  <c r="G9" i="52"/>
  <c r="AA8" i="52"/>
  <c r="X8" i="52"/>
  <c r="W8" i="52"/>
  <c r="T8" i="52"/>
  <c r="J8" i="52"/>
  <c r="G8" i="52"/>
  <c r="K7" i="52"/>
  <c r="J7" i="52"/>
  <c r="G7" i="52"/>
  <c r="I53" i="44"/>
  <c r="G53" i="44"/>
  <c r="I51" i="44"/>
  <c r="G51" i="44"/>
  <c r="K50" i="44"/>
  <c r="J50" i="44"/>
  <c r="K49" i="44"/>
  <c r="J49" i="44"/>
  <c r="K48" i="44"/>
  <c r="J48" i="44"/>
  <c r="G48" i="44"/>
  <c r="I45" i="44"/>
  <c r="G45" i="44"/>
  <c r="K44" i="44"/>
  <c r="J44" i="44"/>
  <c r="K43" i="44"/>
  <c r="J43" i="44"/>
  <c r="K42" i="44"/>
  <c r="J42" i="44"/>
  <c r="K41" i="44"/>
  <c r="J41" i="44"/>
  <c r="K40" i="44"/>
  <c r="J40" i="44"/>
  <c r="T39" i="44"/>
  <c r="K39" i="44"/>
  <c r="J39" i="44"/>
  <c r="G39" i="44"/>
  <c r="K38" i="44"/>
  <c r="J38" i="44"/>
  <c r="G38" i="44"/>
  <c r="W37" i="44"/>
  <c r="T37" i="44"/>
  <c r="W36" i="44"/>
  <c r="T36" i="44"/>
  <c r="I35" i="44"/>
  <c r="G35" i="44"/>
  <c r="E35" i="44"/>
  <c r="W34" i="44"/>
  <c r="T34" i="44"/>
  <c r="K34" i="44"/>
  <c r="J34" i="44"/>
  <c r="G34" i="44"/>
  <c r="W33" i="44"/>
  <c r="T33" i="44"/>
  <c r="K33" i="44"/>
  <c r="J33" i="44"/>
  <c r="G33" i="44"/>
  <c r="W32" i="44"/>
  <c r="T32" i="44"/>
  <c r="K32" i="44"/>
  <c r="J32" i="44"/>
  <c r="G32" i="44"/>
  <c r="W31" i="44"/>
  <c r="T31" i="44"/>
  <c r="W30" i="44"/>
  <c r="T30" i="44"/>
  <c r="I30" i="44"/>
  <c r="G30" i="44"/>
  <c r="E30" i="44"/>
  <c r="W29" i="44"/>
  <c r="T29" i="44"/>
  <c r="W28" i="44"/>
  <c r="T28" i="44"/>
  <c r="J28" i="44"/>
  <c r="G28" i="44"/>
  <c r="J27" i="44"/>
  <c r="G27" i="44"/>
  <c r="W26" i="44"/>
  <c r="T26" i="44"/>
  <c r="K26" i="44"/>
  <c r="J26" i="44"/>
  <c r="G26" i="44"/>
  <c r="W25" i="44"/>
  <c r="T25" i="44"/>
  <c r="W24" i="44"/>
  <c r="T24" i="44"/>
  <c r="I24" i="44"/>
  <c r="G24" i="44"/>
  <c r="W23" i="44"/>
  <c r="T23" i="44"/>
  <c r="AA22" i="44"/>
  <c r="W22" i="44"/>
  <c r="T22" i="44"/>
  <c r="X21" i="44"/>
  <c r="W21" i="44"/>
  <c r="T21" i="44"/>
  <c r="AA20" i="44"/>
  <c r="W20" i="44"/>
  <c r="X20" i="44" s="1"/>
  <c r="AA21" i="44" s="1"/>
  <c r="T20" i="44"/>
  <c r="AA19" i="44"/>
  <c r="W19" i="44"/>
  <c r="T19" i="44"/>
  <c r="J19" i="44"/>
  <c r="G19" i="44"/>
  <c r="AA18" i="44"/>
  <c r="W18" i="44"/>
  <c r="T18" i="44"/>
  <c r="J18" i="44"/>
  <c r="G18" i="44"/>
  <c r="AA17" i="44"/>
  <c r="W17" i="44"/>
  <c r="T17" i="44"/>
  <c r="J17" i="44"/>
  <c r="G17" i="44"/>
  <c r="W16" i="44"/>
  <c r="T16" i="44"/>
  <c r="J16" i="44"/>
  <c r="G16" i="44"/>
  <c r="AA15" i="44"/>
  <c r="X15" i="44"/>
  <c r="W15" i="44"/>
  <c r="T15" i="44"/>
  <c r="K15" i="44"/>
  <c r="J15" i="44"/>
  <c r="G15" i="44"/>
  <c r="AA14" i="44"/>
  <c r="W14" i="44"/>
  <c r="T14" i="44"/>
  <c r="AA13" i="44"/>
  <c r="X13" i="44"/>
  <c r="W13" i="44"/>
  <c r="T13" i="44"/>
  <c r="AA12" i="44"/>
  <c r="W12" i="44"/>
  <c r="T12" i="44"/>
  <c r="I12" i="44"/>
  <c r="G12" i="44"/>
  <c r="AA11" i="44"/>
  <c r="X11" i="44"/>
  <c r="W11" i="44"/>
  <c r="T11" i="44"/>
  <c r="J11" i="44"/>
  <c r="G11" i="44"/>
  <c r="AA10" i="44"/>
  <c r="W10" i="44"/>
  <c r="X10" i="44" s="1"/>
  <c r="AA16" i="44" s="1"/>
  <c r="T10" i="44"/>
  <c r="J10" i="44"/>
  <c r="G10" i="44"/>
  <c r="K9" i="44"/>
  <c r="J9" i="44"/>
  <c r="G9" i="44"/>
  <c r="I53" i="27"/>
  <c r="G53" i="27"/>
  <c r="I51" i="27"/>
  <c r="G51" i="27"/>
  <c r="K50" i="27"/>
  <c r="J50" i="27"/>
  <c r="K49" i="27"/>
  <c r="J49" i="27"/>
  <c r="K48" i="27"/>
  <c r="J48" i="27"/>
  <c r="G48" i="27"/>
  <c r="O47" i="27"/>
  <c r="I45" i="27"/>
  <c r="G45" i="27"/>
  <c r="K44" i="27"/>
  <c r="J44" i="27"/>
  <c r="K43" i="27"/>
  <c r="J43" i="27"/>
  <c r="K42" i="27"/>
  <c r="J42" i="27"/>
  <c r="K41" i="27"/>
  <c r="J41" i="27"/>
  <c r="K40" i="27"/>
  <c r="J40" i="27"/>
  <c r="T39" i="27"/>
  <c r="K39" i="27"/>
  <c r="J39" i="27"/>
  <c r="G39" i="27"/>
  <c r="K38" i="27"/>
  <c r="J38" i="27"/>
  <c r="G38" i="27"/>
  <c r="W37" i="27"/>
  <c r="T37" i="27"/>
  <c r="W36" i="27"/>
  <c r="T36" i="27"/>
  <c r="I35" i="27"/>
  <c r="G35" i="27"/>
  <c r="E35" i="27"/>
  <c r="W34" i="27"/>
  <c r="T34" i="27"/>
  <c r="K34" i="27"/>
  <c r="J34" i="27"/>
  <c r="G34" i="27"/>
  <c r="W33" i="27"/>
  <c r="T33" i="27"/>
  <c r="K33" i="27"/>
  <c r="J33" i="27"/>
  <c r="G33" i="27"/>
  <c r="W32" i="27"/>
  <c r="T32" i="27"/>
  <c r="K32" i="27"/>
  <c r="J32" i="27"/>
  <c r="G32" i="27"/>
  <c r="W31" i="27"/>
  <c r="T31" i="27"/>
  <c r="W30" i="27"/>
  <c r="T30" i="27"/>
  <c r="I30" i="27"/>
  <c r="G30" i="27"/>
  <c r="E30" i="27"/>
  <c r="W29" i="27"/>
  <c r="T29" i="27"/>
  <c r="W28" i="27"/>
  <c r="T28" i="27"/>
  <c r="J28" i="27"/>
  <c r="G28" i="27"/>
  <c r="J27" i="27"/>
  <c r="G27" i="27"/>
  <c r="W26" i="27"/>
  <c r="T26" i="27"/>
  <c r="K26" i="27"/>
  <c r="J26" i="27"/>
  <c r="G26" i="27"/>
  <c r="W25" i="27"/>
  <c r="V39" i="27" s="1"/>
  <c r="O41" i="27" s="1"/>
  <c r="O45" i="27" s="1"/>
  <c r="T25" i="27"/>
  <c r="W24" i="27"/>
  <c r="T24" i="27"/>
  <c r="I24" i="27"/>
  <c r="G24" i="27"/>
  <c r="AA23" i="27"/>
  <c r="W23" i="27"/>
  <c r="T23" i="27"/>
  <c r="AA22" i="27"/>
  <c r="W22" i="27"/>
  <c r="T22" i="27"/>
  <c r="AA21" i="27"/>
  <c r="X21" i="27"/>
  <c r="W21" i="27"/>
  <c r="T21" i="27"/>
  <c r="AA20" i="27"/>
  <c r="X20" i="27"/>
  <c r="W20" i="27"/>
  <c r="T20" i="27"/>
  <c r="AA19" i="27"/>
  <c r="W19" i="27"/>
  <c r="T19" i="27"/>
  <c r="J19" i="27"/>
  <c r="G19" i="27"/>
  <c r="AA18" i="27"/>
  <c r="W18" i="27"/>
  <c r="T18" i="27"/>
  <c r="J18" i="27"/>
  <c r="G18" i="27"/>
  <c r="AA17" i="27"/>
  <c r="W17" i="27"/>
  <c r="T17" i="27"/>
  <c r="J17" i="27"/>
  <c r="G17" i="27"/>
  <c r="AA16" i="27"/>
  <c r="W16" i="27"/>
  <c r="T16" i="27"/>
  <c r="J16" i="27"/>
  <c r="G16" i="27"/>
  <c r="AA15" i="27"/>
  <c r="X15" i="27"/>
  <c r="W15" i="27"/>
  <c r="T15" i="27"/>
  <c r="K15" i="27"/>
  <c r="J15" i="27"/>
  <c r="G15" i="27"/>
  <c r="AA14" i="27"/>
  <c r="W14" i="27"/>
  <c r="T14" i="27"/>
  <c r="AA13" i="27"/>
  <c r="X13" i="27"/>
  <c r="W13" i="27"/>
  <c r="T13" i="27"/>
  <c r="AA12" i="27"/>
  <c r="W12" i="27"/>
  <c r="T12" i="27"/>
  <c r="I12" i="27"/>
  <c r="G12" i="27"/>
  <c r="AA11" i="27"/>
  <c r="X11" i="27"/>
  <c r="W11" i="27"/>
  <c r="T11" i="27"/>
  <c r="J11" i="27"/>
  <c r="G11" i="27"/>
  <c r="AA10" i="27"/>
  <c r="X10" i="27"/>
  <c r="W10" i="27"/>
  <c r="T10" i="27"/>
  <c r="J10" i="27"/>
  <c r="G10" i="27"/>
  <c r="K9" i="27"/>
  <c r="J9" i="27"/>
  <c r="G9" i="27"/>
  <c r="G51" i="60"/>
  <c r="I49" i="60"/>
  <c r="G49" i="60"/>
  <c r="K48" i="60"/>
  <c r="J48" i="60"/>
  <c r="K47" i="60"/>
  <c r="J47" i="60"/>
  <c r="K46" i="60"/>
  <c r="J46" i="60"/>
  <c r="G46" i="60"/>
  <c r="G43" i="60"/>
  <c r="K42" i="60"/>
  <c r="J42" i="60"/>
  <c r="K41" i="60"/>
  <c r="J41" i="60"/>
  <c r="K40" i="60"/>
  <c r="AA12" i="60" s="1"/>
  <c r="J40" i="60"/>
  <c r="I43" i="60" s="1"/>
  <c r="K39" i="60"/>
  <c r="J39" i="60"/>
  <c r="K38" i="60"/>
  <c r="J38" i="60"/>
  <c r="T37" i="60"/>
  <c r="K37" i="60"/>
  <c r="J37" i="60"/>
  <c r="G37" i="60"/>
  <c r="K36" i="60"/>
  <c r="J36" i="60"/>
  <c r="G36" i="60"/>
  <c r="W35" i="60"/>
  <c r="T35" i="60"/>
  <c r="W34" i="60"/>
  <c r="T34" i="60"/>
  <c r="I33" i="60"/>
  <c r="G33" i="60"/>
  <c r="E33" i="60"/>
  <c r="W32" i="60"/>
  <c r="T32" i="60"/>
  <c r="K32" i="60"/>
  <c r="J32" i="60"/>
  <c r="G32" i="60"/>
  <c r="W31" i="60"/>
  <c r="T31" i="60"/>
  <c r="K31" i="60"/>
  <c r="J31" i="60"/>
  <c r="G31" i="60"/>
  <c r="W30" i="60"/>
  <c r="T30" i="60"/>
  <c r="K30" i="60"/>
  <c r="J30" i="60"/>
  <c r="G30" i="60"/>
  <c r="W29" i="60"/>
  <c r="T29" i="60"/>
  <c r="W28" i="60"/>
  <c r="T28" i="60"/>
  <c r="I28" i="60"/>
  <c r="G28" i="60"/>
  <c r="E28" i="60"/>
  <c r="W27" i="60"/>
  <c r="T27" i="60"/>
  <c r="W26" i="60"/>
  <c r="T26" i="60"/>
  <c r="J26" i="60"/>
  <c r="G26" i="60"/>
  <c r="J25" i="60"/>
  <c r="G25" i="60"/>
  <c r="W24" i="60"/>
  <c r="T24" i="60"/>
  <c r="K24" i="60"/>
  <c r="J24" i="60"/>
  <c r="G24" i="60"/>
  <c r="W23" i="60"/>
  <c r="T23" i="60"/>
  <c r="W22" i="60"/>
  <c r="T22" i="60"/>
  <c r="G22" i="60"/>
  <c r="W21" i="60"/>
  <c r="T21" i="60"/>
  <c r="AA20" i="60"/>
  <c r="W20" i="60"/>
  <c r="T20" i="60"/>
  <c r="X19" i="60"/>
  <c r="W19" i="60"/>
  <c r="T19" i="60"/>
  <c r="AA18" i="60"/>
  <c r="W18" i="60"/>
  <c r="T18" i="60"/>
  <c r="AA17" i="60"/>
  <c r="W17" i="60"/>
  <c r="T17" i="60"/>
  <c r="J17" i="60"/>
  <c r="G17" i="60"/>
  <c r="AA16" i="60"/>
  <c r="W16" i="60"/>
  <c r="T16" i="60"/>
  <c r="J16" i="60"/>
  <c r="G16" i="60"/>
  <c r="AA15" i="60"/>
  <c r="W15" i="60"/>
  <c r="T15" i="60"/>
  <c r="J15" i="60"/>
  <c r="G15" i="60"/>
  <c r="AA14" i="60"/>
  <c r="W14" i="60"/>
  <c r="T14" i="60"/>
  <c r="J14" i="60"/>
  <c r="G14" i="60"/>
  <c r="AA13" i="60"/>
  <c r="X13" i="60"/>
  <c r="W13" i="60"/>
  <c r="T13" i="60"/>
  <c r="J13" i="60"/>
  <c r="G13" i="60"/>
  <c r="W12" i="60"/>
  <c r="T12" i="60"/>
  <c r="AA11" i="60"/>
  <c r="X11" i="60"/>
  <c r="W11" i="60"/>
  <c r="T11" i="60"/>
  <c r="AA10" i="60"/>
  <c r="W10" i="60"/>
  <c r="T10" i="60"/>
  <c r="G10" i="60"/>
  <c r="X9" i="60"/>
  <c r="W9" i="60"/>
  <c r="T9" i="60"/>
  <c r="J9" i="60"/>
  <c r="G9" i="60"/>
  <c r="X8" i="60"/>
  <c r="W8" i="60"/>
  <c r="T8" i="60"/>
  <c r="J8" i="60"/>
  <c r="G8" i="60"/>
  <c r="K7" i="60"/>
  <c r="AA8" i="60" s="1"/>
  <c r="J7" i="60"/>
  <c r="G7" i="60"/>
  <c r="I53" i="45"/>
  <c r="G53" i="45"/>
  <c r="I51" i="45"/>
  <c r="G51" i="45"/>
  <c r="K50" i="45"/>
  <c r="J50" i="45"/>
  <c r="K49" i="45"/>
  <c r="J49" i="45"/>
  <c r="K48" i="45"/>
  <c r="J48" i="45"/>
  <c r="G48" i="45"/>
  <c r="I45" i="45"/>
  <c r="G45" i="45"/>
  <c r="K44" i="45"/>
  <c r="J44" i="45"/>
  <c r="K43" i="45"/>
  <c r="J43" i="45"/>
  <c r="K42" i="45"/>
  <c r="J42" i="45"/>
  <c r="K41" i="45"/>
  <c r="J41" i="45"/>
  <c r="K40" i="45"/>
  <c r="J40" i="45"/>
  <c r="T39" i="45"/>
  <c r="K39" i="45"/>
  <c r="J39" i="45"/>
  <c r="G39" i="45"/>
  <c r="K38" i="45"/>
  <c r="J38" i="45"/>
  <c r="G38" i="45"/>
  <c r="W37" i="45"/>
  <c r="T37" i="45"/>
  <c r="W36" i="45"/>
  <c r="T36" i="45"/>
  <c r="I35" i="45"/>
  <c r="G35" i="45"/>
  <c r="E35" i="45"/>
  <c r="W34" i="45"/>
  <c r="T34" i="45"/>
  <c r="K34" i="45"/>
  <c r="J34" i="45"/>
  <c r="G34" i="45"/>
  <c r="W33" i="45"/>
  <c r="T33" i="45"/>
  <c r="K33" i="45"/>
  <c r="J33" i="45"/>
  <c r="G33" i="45"/>
  <c r="W32" i="45"/>
  <c r="T32" i="45"/>
  <c r="K32" i="45"/>
  <c r="J32" i="45"/>
  <c r="G32" i="45"/>
  <c r="W31" i="45"/>
  <c r="T31" i="45"/>
  <c r="W30" i="45"/>
  <c r="T30" i="45"/>
  <c r="I30" i="45"/>
  <c r="G30" i="45"/>
  <c r="E30" i="45"/>
  <c r="W29" i="45"/>
  <c r="T29" i="45"/>
  <c r="W28" i="45"/>
  <c r="T28" i="45"/>
  <c r="J28" i="45"/>
  <c r="G28" i="45"/>
  <c r="J27" i="45"/>
  <c r="G27" i="45"/>
  <c r="W26" i="45"/>
  <c r="T26" i="45"/>
  <c r="K26" i="45"/>
  <c r="J26" i="45"/>
  <c r="G26" i="45"/>
  <c r="W25" i="45"/>
  <c r="T25" i="45"/>
  <c r="W24" i="45"/>
  <c r="T24" i="45"/>
  <c r="I24" i="45"/>
  <c r="G24" i="45"/>
  <c r="W23" i="45"/>
  <c r="T23" i="45"/>
  <c r="AA22" i="45"/>
  <c r="W22" i="45"/>
  <c r="T22" i="45"/>
  <c r="AA21" i="45"/>
  <c r="X21" i="45"/>
  <c r="W21" i="45"/>
  <c r="T21" i="45"/>
  <c r="AA20" i="45"/>
  <c r="X20" i="45"/>
  <c r="W20" i="45"/>
  <c r="T20" i="45"/>
  <c r="AA19" i="45"/>
  <c r="W19" i="45"/>
  <c r="T19" i="45"/>
  <c r="J19" i="45"/>
  <c r="G19" i="45"/>
  <c r="AA18" i="45"/>
  <c r="W18" i="45"/>
  <c r="T18" i="45"/>
  <c r="J18" i="45"/>
  <c r="G18" i="45"/>
  <c r="AA17" i="45"/>
  <c r="W17" i="45"/>
  <c r="T17" i="45"/>
  <c r="J17" i="45"/>
  <c r="G17" i="45"/>
  <c r="W16" i="45"/>
  <c r="T16" i="45"/>
  <c r="J16" i="45"/>
  <c r="G16" i="45"/>
  <c r="AA15" i="45"/>
  <c r="X15" i="45"/>
  <c r="W15" i="45"/>
  <c r="T15" i="45"/>
  <c r="K15" i="45"/>
  <c r="J15" i="45"/>
  <c r="G15" i="45"/>
  <c r="AA14" i="45"/>
  <c r="W14" i="45"/>
  <c r="T14" i="45"/>
  <c r="AA13" i="45"/>
  <c r="X13" i="45"/>
  <c r="W13" i="45"/>
  <c r="T13" i="45"/>
  <c r="AA12" i="45"/>
  <c r="W12" i="45"/>
  <c r="T12" i="45"/>
  <c r="I12" i="45"/>
  <c r="G12" i="45"/>
  <c r="AA11" i="45"/>
  <c r="X11" i="45"/>
  <c r="W11" i="45"/>
  <c r="T11" i="45"/>
  <c r="J11" i="45"/>
  <c r="G11" i="45"/>
  <c r="AA10" i="45"/>
  <c r="W10" i="45"/>
  <c r="X10" i="45" s="1"/>
  <c r="AA16" i="45" s="1"/>
  <c r="AA23" i="45" s="1"/>
  <c r="T10" i="45"/>
  <c r="J10" i="45"/>
  <c r="G10" i="45"/>
  <c r="K9" i="45"/>
  <c r="J9" i="45"/>
  <c r="G9" i="45"/>
  <c r="I51" i="47"/>
  <c r="G51" i="47"/>
  <c r="I49" i="47"/>
  <c r="G49" i="47"/>
  <c r="K48" i="47"/>
  <c r="J48" i="47"/>
  <c r="K47" i="47"/>
  <c r="J47" i="47"/>
  <c r="K46" i="47"/>
  <c r="J46" i="47"/>
  <c r="G46" i="47"/>
  <c r="I43" i="47"/>
  <c r="G43" i="47"/>
  <c r="K42" i="47"/>
  <c r="J42" i="47"/>
  <c r="K41" i="47"/>
  <c r="J41" i="47"/>
  <c r="K40" i="47"/>
  <c r="J40" i="47"/>
  <c r="K39" i="47"/>
  <c r="J39" i="47"/>
  <c r="K38" i="47"/>
  <c r="J38" i="47"/>
  <c r="K37" i="47"/>
  <c r="J37" i="47"/>
  <c r="G37" i="47"/>
  <c r="K36" i="47"/>
  <c r="J36" i="47"/>
  <c r="G36" i="47"/>
  <c r="W35" i="47"/>
  <c r="T35" i="47"/>
  <c r="W34" i="47"/>
  <c r="T34" i="47"/>
  <c r="I33" i="47"/>
  <c r="G33" i="47"/>
  <c r="E33" i="47"/>
  <c r="W32" i="47"/>
  <c r="T32" i="47"/>
  <c r="K32" i="47"/>
  <c r="J32" i="47"/>
  <c r="G32" i="47"/>
  <c r="W31" i="47"/>
  <c r="T31" i="47"/>
  <c r="K31" i="47"/>
  <c r="J31" i="47"/>
  <c r="G31" i="47"/>
  <c r="W30" i="47"/>
  <c r="T30" i="47"/>
  <c r="K30" i="47"/>
  <c r="J30" i="47"/>
  <c r="G30" i="47"/>
  <c r="W29" i="47"/>
  <c r="T29" i="47"/>
  <c r="W28" i="47"/>
  <c r="T28" i="47"/>
  <c r="I28" i="47"/>
  <c r="G28" i="47"/>
  <c r="E28" i="47"/>
  <c r="W27" i="47"/>
  <c r="T27" i="47"/>
  <c r="W26" i="47"/>
  <c r="T26" i="47"/>
  <c r="J26" i="47"/>
  <c r="G26" i="47"/>
  <c r="J25" i="47"/>
  <c r="G25" i="47"/>
  <c r="W24" i="47"/>
  <c r="T24" i="47"/>
  <c r="K24" i="47"/>
  <c r="J24" i="47"/>
  <c r="G24" i="47"/>
  <c r="W23" i="47"/>
  <c r="T23" i="47"/>
  <c r="W22" i="47"/>
  <c r="T22" i="47"/>
  <c r="I22" i="47"/>
  <c r="G22" i="47"/>
  <c r="W21" i="47"/>
  <c r="T21" i="47"/>
  <c r="AA20" i="47"/>
  <c r="W20" i="47"/>
  <c r="T20" i="47"/>
  <c r="X19" i="47"/>
  <c r="W19" i="47"/>
  <c r="T19" i="47"/>
  <c r="AA18" i="47"/>
  <c r="W18" i="47"/>
  <c r="X18" i="47" s="1"/>
  <c r="AA19" i="47" s="1"/>
  <c r="T18" i="47"/>
  <c r="AA17" i="47"/>
  <c r="W17" i="47"/>
  <c r="T17" i="47"/>
  <c r="J17" i="47"/>
  <c r="G17" i="47"/>
  <c r="AA16" i="47"/>
  <c r="W16" i="47"/>
  <c r="T16" i="47"/>
  <c r="T37" i="47" s="1"/>
  <c r="J16" i="47"/>
  <c r="G16" i="47"/>
  <c r="AA15" i="47"/>
  <c r="W15" i="47"/>
  <c r="T15" i="47"/>
  <c r="J15" i="47"/>
  <c r="G15" i="47"/>
  <c r="W14" i="47"/>
  <c r="T14" i="47"/>
  <c r="J14" i="47"/>
  <c r="G14" i="47"/>
  <c r="AA13" i="47"/>
  <c r="X13" i="47"/>
  <c r="W13" i="47"/>
  <c r="T13" i="47"/>
  <c r="K13" i="47"/>
  <c r="J13" i="47"/>
  <c r="G13" i="47"/>
  <c r="AA12" i="47"/>
  <c r="W12" i="47"/>
  <c r="T12" i="47"/>
  <c r="AA11" i="47"/>
  <c r="X11" i="47"/>
  <c r="W11" i="47"/>
  <c r="T11" i="47"/>
  <c r="AA10" i="47"/>
  <c r="W10" i="47"/>
  <c r="T10" i="47"/>
  <c r="I10" i="47"/>
  <c r="G10" i="47"/>
  <c r="AA9" i="47"/>
  <c r="X9" i="47"/>
  <c r="W9" i="47"/>
  <c r="T9" i="47"/>
  <c r="J9" i="47"/>
  <c r="G9" i="47"/>
  <c r="AA8" i="47"/>
  <c r="W8" i="47"/>
  <c r="T8" i="47"/>
  <c r="J8" i="47"/>
  <c r="G8" i="47"/>
  <c r="K7" i="47"/>
  <c r="J7" i="47"/>
  <c r="G7" i="47"/>
  <c r="I49" i="4"/>
  <c r="G49" i="4"/>
  <c r="K48" i="4"/>
  <c r="J48" i="4"/>
  <c r="K47" i="4"/>
  <c r="J47" i="4"/>
  <c r="K46" i="4"/>
  <c r="J46" i="4"/>
  <c r="G46" i="4"/>
  <c r="G43" i="4"/>
  <c r="K42" i="4"/>
  <c r="J42" i="4"/>
  <c r="K41" i="4"/>
  <c r="J41" i="4"/>
  <c r="K40" i="4"/>
  <c r="J40" i="4"/>
  <c r="K39" i="4"/>
  <c r="J39" i="4"/>
  <c r="K38" i="4"/>
  <c r="J38" i="4"/>
  <c r="K37" i="4"/>
  <c r="J37" i="4"/>
  <c r="G37" i="4"/>
  <c r="K36" i="4"/>
  <c r="J36" i="4"/>
  <c r="G36" i="4"/>
  <c r="W35" i="4"/>
  <c r="T35" i="4"/>
  <c r="W34" i="4"/>
  <c r="T34" i="4"/>
  <c r="G33" i="4"/>
  <c r="E33" i="4"/>
  <c r="W32" i="4"/>
  <c r="T32" i="4"/>
  <c r="K32" i="4"/>
  <c r="J32" i="4"/>
  <c r="G32" i="4"/>
  <c r="W31" i="4"/>
  <c r="T31" i="4"/>
  <c r="K31" i="4"/>
  <c r="J31" i="4"/>
  <c r="G31" i="4"/>
  <c r="W30" i="4"/>
  <c r="T30" i="4"/>
  <c r="K30" i="4"/>
  <c r="J30" i="4"/>
  <c r="G30" i="4"/>
  <c r="W29" i="4"/>
  <c r="T29" i="4"/>
  <c r="W28" i="4"/>
  <c r="T28" i="4"/>
  <c r="G28" i="4"/>
  <c r="E28" i="4"/>
  <c r="W27" i="4"/>
  <c r="T27" i="4"/>
  <c r="W26" i="4"/>
  <c r="T26" i="4"/>
  <c r="J26" i="4"/>
  <c r="G26" i="4"/>
  <c r="J25" i="4"/>
  <c r="G25" i="4"/>
  <c r="W24" i="4"/>
  <c r="T24" i="4"/>
  <c r="K24" i="4"/>
  <c r="AA10" i="4" s="1"/>
  <c r="J24" i="4"/>
  <c r="I28" i="4" s="1"/>
  <c r="G24" i="4"/>
  <c r="W23" i="4"/>
  <c r="T23" i="4"/>
  <c r="W22" i="4"/>
  <c r="T22" i="4"/>
  <c r="G22" i="4"/>
  <c r="W21" i="4"/>
  <c r="T21" i="4"/>
  <c r="W20" i="4"/>
  <c r="T20" i="4"/>
  <c r="W19" i="4"/>
  <c r="X19" i="4" s="1"/>
  <c r="AA20" i="4" s="1"/>
  <c r="T19" i="4"/>
  <c r="AA18" i="4"/>
  <c r="T18" i="4"/>
  <c r="W18" i="4" s="1"/>
  <c r="X18" i="4" s="1"/>
  <c r="AA19" i="4" s="1"/>
  <c r="W17" i="4"/>
  <c r="T17" i="4"/>
  <c r="J17" i="4"/>
  <c r="G17" i="4"/>
  <c r="W16" i="4"/>
  <c r="T16" i="4"/>
  <c r="J16" i="4"/>
  <c r="G16" i="4"/>
  <c r="W15" i="4"/>
  <c r="T15" i="4"/>
  <c r="J15" i="4"/>
  <c r="G15" i="4"/>
  <c r="W14" i="4"/>
  <c r="T14" i="4"/>
  <c r="J14" i="4"/>
  <c r="G14" i="4"/>
  <c r="AA13" i="4"/>
  <c r="W13" i="4"/>
  <c r="X13" i="4" s="1"/>
  <c r="AA17" i="4" s="1"/>
  <c r="T13" i="4"/>
  <c r="J13" i="4"/>
  <c r="I22" i="4" s="1"/>
  <c r="G13" i="4"/>
  <c r="W12" i="4"/>
  <c r="T12" i="4"/>
  <c r="W11" i="4"/>
  <c r="X11" i="4" s="1"/>
  <c r="AA16" i="4" s="1"/>
  <c r="T11" i="4"/>
  <c r="W10" i="4"/>
  <c r="T10" i="4"/>
  <c r="G10" i="4"/>
  <c r="G51" i="4" s="1"/>
  <c r="W9" i="4"/>
  <c r="X9" i="4" s="1"/>
  <c r="AA15" i="4" s="1"/>
  <c r="T9" i="4"/>
  <c r="J9" i="4"/>
  <c r="G9" i="4"/>
  <c r="AA8" i="4"/>
  <c r="W8" i="4"/>
  <c r="X8" i="4" s="1"/>
  <c r="AA14" i="4" s="1"/>
  <c r="T8" i="4"/>
  <c r="J8" i="4"/>
  <c r="G8" i="4"/>
  <c r="K7" i="4"/>
  <c r="J7" i="4"/>
  <c r="G7" i="4"/>
  <c r="D7" i="7"/>
  <c r="D6" i="7"/>
  <c r="D5" i="7"/>
  <c r="D4" i="7"/>
  <c r="D3" i="7"/>
  <c r="V37" i="49" l="1"/>
  <c r="V39" i="35"/>
  <c r="O41" i="35" s="1"/>
  <c r="O45" i="35" s="1"/>
  <c r="X20" i="43"/>
  <c r="AA21" i="43" s="1"/>
  <c r="AA23" i="43" s="1"/>
  <c r="V39" i="28"/>
  <c r="O41" i="28" s="1"/>
  <c r="AA23" i="44"/>
  <c r="O47" i="44" s="1"/>
  <c r="V37" i="60"/>
  <c r="AA11" i="4"/>
  <c r="K13" i="4"/>
  <c r="AA9" i="4" s="1"/>
  <c r="T37" i="4"/>
  <c r="I10" i="4"/>
  <c r="V37" i="4"/>
  <c r="AA12" i="4"/>
  <c r="I43" i="4"/>
  <c r="I33" i="4"/>
  <c r="I33" i="58"/>
  <c r="I51" i="58" s="1"/>
  <c r="AA11" i="58"/>
  <c r="AA21" i="58" s="1"/>
  <c r="O45" i="58" s="1"/>
  <c r="K13" i="49"/>
  <c r="AA9" i="49" s="1"/>
  <c r="I22" i="49"/>
  <c r="I51" i="49" s="1"/>
  <c r="V37" i="48"/>
  <c r="O39" i="48" s="1"/>
  <c r="O43" i="48" s="1"/>
  <c r="V37" i="58"/>
  <c r="V39" i="42"/>
  <c r="O41" i="42" s="1"/>
  <c r="AA23" i="39"/>
  <c r="O47" i="39" s="1"/>
  <c r="V39" i="39"/>
  <c r="O41" i="39" s="1"/>
  <c r="V37" i="53"/>
  <c r="O39" i="53" s="1"/>
  <c r="O43" i="53" s="1"/>
  <c r="V37" i="52"/>
  <c r="O39" i="52" s="1"/>
  <c r="O43" i="52" s="1"/>
  <c r="V39" i="44"/>
  <c r="O41" i="44" s="1"/>
  <c r="X18" i="60"/>
  <c r="AA19" i="60" s="1"/>
  <c r="O47" i="45"/>
  <c r="V39" i="45"/>
  <c r="O41" i="45" s="1"/>
  <c r="O45" i="45" s="1"/>
  <c r="V37" i="47"/>
  <c r="O39" i="47" s="1"/>
  <c r="V37" i="50"/>
  <c r="X11" i="50"/>
  <c r="AA16" i="50" s="1"/>
  <c r="AA21" i="50" s="1"/>
  <c r="T37" i="50"/>
  <c r="X8" i="49"/>
  <c r="AA14" i="49" s="1"/>
  <c r="X10" i="42"/>
  <c r="AA16" i="42" s="1"/>
  <c r="AA23" i="42" s="1"/>
  <c r="X10" i="41"/>
  <c r="AA16" i="41" s="1"/>
  <c r="AA23" i="41" s="1"/>
  <c r="V37" i="54"/>
  <c r="O39" i="54" s="1"/>
  <c r="O43" i="54" s="1"/>
  <c r="O45" i="54"/>
  <c r="X10" i="28"/>
  <c r="AA16" i="28" s="1"/>
  <c r="AA23" i="28" s="1"/>
  <c r="O47" i="28" s="1"/>
  <c r="X8" i="47"/>
  <c r="AA14" i="47" s="1"/>
  <c r="AA21" i="47" s="1"/>
  <c r="O45" i="47" s="1"/>
  <c r="T39" i="26"/>
  <c r="AA23" i="26"/>
  <c r="O47" i="26" s="1"/>
  <c r="V39" i="26"/>
  <c r="O41" i="26" s="1"/>
  <c r="W10" i="30"/>
  <c r="X10" i="30" s="1"/>
  <c r="AA16" i="30" s="1"/>
  <c r="AA23" i="30" s="1"/>
  <c r="O47" i="30" s="1"/>
  <c r="K13" i="60"/>
  <c r="AA9" i="60" s="1"/>
  <c r="I22" i="60"/>
  <c r="I10" i="60"/>
  <c r="O39" i="49" l="1"/>
  <c r="O45" i="39"/>
  <c r="O45" i="26"/>
  <c r="O47" i="43"/>
  <c r="O45" i="43"/>
  <c r="O45" i="44"/>
  <c r="AA21" i="4"/>
  <c r="O45" i="4" s="1"/>
  <c r="I51" i="4"/>
  <c r="O39" i="4" s="1"/>
  <c r="O39" i="58"/>
  <c r="O43" i="58" s="1"/>
  <c r="AA21" i="49"/>
  <c r="O45" i="49" s="1"/>
  <c r="AA21" i="60"/>
  <c r="O45" i="60" s="1"/>
  <c r="O39" i="50"/>
  <c r="O43" i="50" s="1"/>
  <c r="O45" i="50"/>
  <c r="O47" i="42"/>
  <c r="O45" i="42"/>
  <c r="O47" i="41"/>
  <c r="O45" i="41"/>
  <c r="O45" i="28"/>
  <c r="O43" i="47"/>
  <c r="V39" i="30"/>
  <c r="O41" i="30" s="1"/>
  <c r="O45" i="30" s="1"/>
  <c r="I51" i="60"/>
  <c r="O39" i="60" s="1"/>
  <c r="O43" i="60" s="1"/>
  <c r="O43" i="4" l="1"/>
  <c r="O43"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0000000-0006-0000-02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3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AA47F4FD-B326-4F6D-BFDB-71AB66DAC556}">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9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A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V18" authorId="0" shapeId="0" xr:uid="{00000000-0006-0000-0D00-000001000000}">
      <text>
        <r>
          <rPr>
            <sz val="12"/>
            <color indexed="81"/>
            <rFont val="Calibri"/>
            <family val="2"/>
            <scheme val="minor"/>
          </rPr>
          <t>The Green Guide can assess ground floors for residential buildings only</t>
        </r>
      </text>
    </comment>
    <comment ref="C50" authorId="0" shapeId="0" xr:uid="{00000000-0006-0000-0D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BF360866-EC9E-4064-84EA-AEC154FDAB42}">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8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CA27576A-DCBF-4B6A-BF67-318F5D7DE2DD}">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EDD20140-0F9B-4BCD-B530-7A918CF36808}">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4827E667-8028-48D7-B8B2-6E075F13ADA4}">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AA3C0D8-084B-4522-A57F-407CEA766247}">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IT Services</author>
    <author>Glen Watts</author>
  </authors>
  <commentList>
    <comment ref="I34" authorId="0" shapeId="0" xr:uid="{00000000-0006-0000-1A00-000001000000}">
      <text>
        <r>
          <rPr>
            <sz val="12"/>
            <color indexed="81"/>
            <rFont val="Tahoma"/>
            <family val="2"/>
          </rPr>
          <t>For v2.2 (2010) and 3.1 (2014) only.
Not for 1996 version.</t>
        </r>
      </text>
    </comment>
    <comment ref="C50" authorId="1" shapeId="0" xr:uid="{00000000-0006-0000-1A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4190A6ED-6226-409E-9358-9B4FE51F8F08}">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5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7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6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8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B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2" authorId="0" shapeId="0" xr:uid="{00000000-0006-0000-0C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V20" authorId="0" shapeId="0" xr:uid="{00000000-0006-0000-0E00-000001000000}">
      <text>
        <r>
          <rPr>
            <sz val="12"/>
            <color indexed="81"/>
            <rFont val="Calibri"/>
            <family val="2"/>
            <scheme val="minor"/>
          </rPr>
          <t>The Green Guide can assess ground floors for residential buildings only</t>
        </r>
      </text>
    </comment>
    <comment ref="C52" authorId="0" shapeId="0" xr:uid="{00000000-0006-0000-0E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1" authorId="0" shapeId="0" xr:uid="{00000000-0006-0000-14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3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5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IT Services</author>
    <author>Glen Watts</author>
  </authors>
  <commentList>
    <comment ref="I35" authorId="0" shapeId="0" xr:uid="{00000000-0006-0000-1900-000001000000}">
      <text>
        <r>
          <rPr>
            <sz val="12"/>
            <color indexed="81"/>
            <rFont val="Tahoma"/>
            <family val="2"/>
          </rPr>
          <t>For v2.2 (2010) and 3.1 (2014) only.
Not for 1996 version.</t>
        </r>
      </text>
    </comment>
    <comment ref="C51" authorId="1" shapeId="0" xr:uid="{00000000-0006-0000-19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40798579-EC23-4FD4-8C20-78300962A5EB}">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181DD5D9-FDFF-4938-AF4F-FF0B5C1A149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CDF488B0-46D3-41CF-80F8-5AC804BC8DAA}">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0000000-0006-0000-1B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631A3DFB-7F03-494A-9DD1-B6097B42F408}">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058915D-6B52-455F-8C00-2CA551015327}">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1E6584DD-7540-42E9-91F2-AC615965F3E4}">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EE24DA58-0BB2-4EB0-9DE1-374C936C2F2F}">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15C6D69D-E2DA-4837-8FFD-5D4E0318E6BE}">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B717945-69CA-45F9-9622-2F8CCEDDEAAD}">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E4E5877-2C53-4289-8AE5-B17CD55AC0EA}">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F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4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157C6279-6707-4020-9242-1F138059995D}">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DDB8289-E889-4F1C-B102-341DE7AC3905}">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1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sharedStrings.xml><?xml version="1.0" encoding="utf-8"?>
<sst xmlns="http://schemas.openxmlformats.org/spreadsheetml/2006/main" count="9921" uniqueCount="266">
  <si>
    <t>Elemental level</t>
  </si>
  <si>
    <t>Embodied carbon (CO2e)</t>
  </si>
  <si>
    <t>Sum:-</t>
  </si>
  <si>
    <t>Score:-</t>
  </si>
  <si>
    <t>Cradle to Gate total</t>
  </si>
  <si>
    <t>Cradle to Grave total</t>
  </si>
  <si>
    <t>Foundations (including excavation)</t>
  </si>
  <si>
    <t>Basements/retaining walls (including excavation)</t>
  </si>
  <si>
    <t>Roof (including coverings)</t>
  </si>
  <si>
    <t>External windows and rooflights</t>
  </si>
  <si>
    <t>Internal walls and partitions</t>
  </si>
  <si>
    <t>Internal doors</t>
  </si>
  <si>
    <t>Internal windows</t>
  </si>
  <si>
    <t>Internal wall finishes</t>
  </si>
  <si>
    <t>Internal floor finishes (incl. access floors)</t>
  </si>
  <si>
    <t>Internal ceiling finishes (incl. suspended/access ceilings)</t>
  </si>
  <si>
    <t>Sanitary Installations</t>
  </si>
  <si>
    <t>Electrical Installations</t>
  </si>
  <si>
    <t>Lift and Conveyor Installations / Systems</t>
  </si>
  <si>
    <t xml:space="preserve">Fire and Lightning Protection </t>
  </si>
  <si>
    <t>Communication, Security and Control Systems</t>
  </si>
  <si>
    <t>M</t>
  </si>
  <si>
    <t>Structural frame (vertical)</t>
  </si>
  <si>
    <t>External walls (envelope, structure and finishes)</t>
  </si>
  <si>
    <t>Fabric:-</t>
  </si>
  <si>
    <t>Building Services:-</t>
  </si>
  <si>
    <t>Water and waste installations</t>
  </si>
  <si>
    <t>Verified/peer reviewed LCA data</t>
  </si>
  <si>
    <t>Heat Source, Space Heating, Air Conditioning, Ventilation</t>
  </si>
  <si>
    <t>Weight</t>
  </si>
  <si>
    <t>Hard Landscaping, Roads, Paths and Pavings</t>
  </si>
  <si>
    <t>Hard Landscaping, Fencing, Railings and Walls</t>
  </si>
  <si>
    <t>Landscaping</t>
  </si>
  <si>
    <t>ISO 21930</t>
  </si>
  <si>
    <t>Unverified LCA data/data of unknown level of verification</t>
  </si>
  <si>
    <t>Are assessed using data of unknown methodology</t>
  </si>
  <si>
    <t>Upper floors (including horizontal structure)</t>
  </si>
  <si>
    <t>Stairs and ramps</t>
  </si>
  <si>
    <t>Mandatory</t>
  </si>
  <si>
    <t>Output Indicators available</t>
  </si>
  <si>
    <t>Ground/lowest floor</t>
  </si>
  <si>
    <t>External solar shading devices, access structures etc.</t>
  </si>
  <si>
    <t>Cradle to Gate total AND End of Life</t>
  </si>
  <si>
    <t>EN 15804</t>
  </si>
  <si>
    <t>Whole Building Level</t>
  </si>
  <si>
    <t>Are assessed to a publicly available AND peer reviewed methodology compliant with (the current version of) ISO 14040 &amp; ISO 14044</t>
  </si>
  <si>
    <t>Are assessed to a publicly available methodology compliant with (the current version of) ISO 14040 &amp; ISO 14044</t>
  </si>
  <si>
    <t>Mandatory
(if present)</t>
  </si>
  <si>
    <t>Present in building?</t>
  </si>
  <si>
    <t>Y</t>
  </si>
  <si>
    <t>N</t>
  </si>
  <si>
    <t>Included in assessment?</t>
  </si>
  <si>
    <t>Maximum</t>
  </si>
  <si>
    <t>This tool</t>
  </si>
  <si>
    <t>Note: where 'M' is indicated against a section heading, 
at least one item must be indicated 'Y'.</t>
  </si>
  <si>
    <t>Un weighted</t>
  </si>
  <si>
    <t>Points</t>
  </si>
  <si>
    <t>Total points</t>
  </si>
  <si>
    <t>Total Points</t>
  </si>
  <si>
    <t>Balustrades and handrails</t>
  </si>
  <si>
    <t>Industrial</t>
  </si>
  <si>
    <t>All others</t>
  </si>
  <si>
    <t>Credits achieved</t>
  </si>
  <si>
    <t>Select building type:</t>
  </si>
  <si>
    <t>step</t>
  </si>
  <si>
    <t>2 + Exemplary</t>
  </si>
  <si>
    <t>Materials Assessment Scope</t>
  </si>
  <si>
    <t>Materials Assessment tool/method and data</t>
  </si>
  <si>
    <t>Embodied water OR waste processing</t>
  </si>
  <si>
    <t>AND any two additional indicators</t>
  </si>
  <si>
    <r>
      <rPr>
        <b/>
        <sz val="14"/>
        <color rgb="FFFF0000"/>
        <rFont val="Calibri"/>
        <family val="2"/>
        <scheme val="minor"/>
      </rPr>
      <t xml:space="preserve">(M) </t>
    </r>
    <r>
      <rPr>
        <b/>
        <sz val="14"/>
        <color rgb="FF3D6864"/>
        <rFont val="Calibri"/>
        <family val="2"/>
        <scheme val="minor"/>
      </rPr>
      <t>Output Life stage(s) available (for all indicators selected)</t>
    </r>
  </si>
  <si>
    <t>Percentage of Mat01 points achieved:</t>
  </si>
  <si>
    <t>a. Product stage</t>
  </si>
  <si>
    <t>b. Construction process stage</t>
  </si>
  <si>
    <t>d. End of life</t>
  </si>
  <si>
    <t>Included in LCA tool?</t>
  </si>
  <si>
    <t>Mandatory Met</t>
  </si>
  <si>
    <t>Note: Not all mandatory issues have been met</t>
  </si>
  <si>
    <t>Building elements included</t>
  </si>
  <si>
    <t>Whole building level; with user product-level specification (e.g. thickness, service life) and reporting aligned to (the current version of) EN 15978.</t>
  </si>
  <si>
    <t>Using LCA data of unknown geographic applicability OR not compensated to local conditions</t>
  </si>
  <si>
    <t>Using data no older than 10 years (generic) or 5 years (manufacturer specific)</t>
  </si>
  <si>
    <t>Version</t>
  </si>
  <si>
    <t>Release Date</t>
  </si>
  <si>
    <t>Current version</t>
  </si>
  <si>
    <t>Previous versions</t>
  </si>
  <si>
    <t>Are assessed to publically available AND peer reviewed PCR compliant with (the current version of):</t>
  </si>
  <si>
    <t>Cradle to Grave total WITH operational energy (reported separately)</t>
  </si>
  <si>
    <t>c. Use stage (with operational energy reported separately)</t>
  </si>
  <si>
    <r>
      <rPr>
        <b/>
        <sz val="14"/>
        <color rgb="FFFF0000"/>
        <rFont val="Calibri"/>
        <family val="2"/>
        <scheme val="minor"/>
      </rPr>
      <t>(M)</t>
    </r>
    <r>
      <rPr>
        <b/>
        <sz val="14"/>
        <color rgb="FF3D6864"/>
        <rFont val="Calibri"/>
        <family val="2"/>
        <scheme val="minor"/>
      </rPr>
      <t xml:space="preserve"> Assessment level(s). Life cycle impact comparisons possible (and made) at the:</t>
    </r>
  </si>
  <si>
    <r>
      <rPr>
        <b/>
        <sz val="14"/>
        <color rgb="FFFF0000"/>
        <rFont val="Calibri"/>
        <family val="2"/>
        <scheme val="minor"/>
      </rPr>
      <t>(M)</t>
    </r>
    <r>
      <rPr>
        <b/>
        <sz val="14"/>
        <color rgb="FF3D6864"/>
        <rFont val="Calibri"/>
        <family val="2"/>
        <scheme val="minor"/>
      </rPr>
      <t xml:space="preserve"> Source LCA data quality - Geographic applicability and age
Majority of individual materials/products in the building are assessed:</t>
    </r>
  </si>
  <si>
    <t>Verified/peer reviewed LCA data AND majority of EPD used (manufacturer or trade association) are verified to ISO 14025, ISO 21930 or EN 15804</t>
  </si>
  <si>
    <t>enter quantity</t>
  </si>
  <si>
    <t>enter period</t>
  </si>
  <si>
    <t>Where indicated above as cradle-to-grave, the study period used is (years)</t>
  </si>
  <si>
    <t>1. Data source name, provider name, version/date</t>
  </si>
  <si>
    <t>2. Data source name, provider name, version/date</t>
  </si>
  <si>
    <t>3. Data source name, provider name, version/date</t>
  </si>
  <si>
    <t>Majority of LCA data used originates from (in order of use, provide data source name, provider/institution name, version/date)</t>
  </si>
  <si>
    <r>
      <rPr>
        <b/>
        <sz val="14"/>
        <color rgb="FFFF0000"/>
        <rFont val="Calibri"/>
        <family val="2"/>
        <scheme val="minor"/>
      </rPr>
      <t>(M)</t>
    </r>
    <r>
      <rPr>
        <b/>
        <sz val="14"/>
        <color rgb="FF3D6864"/>
        <rFont val="Calibri"/>
        <family val="2"/>
        <scheme val="minor"/>
      </rPr>
      <t xml:space="preserve"> Additional questions (not related to credit score)</t>
    </r>
  </si>
  <si>
    <t>Note: As building-level data is gathered, element weightings will be refined.</t>
  </si>
  <si>
    <t xml:space="preserve">   other, please specify fuel type</t>
  </si>
  <si>
    <t>Where indicated above as including operational energy (heating, cooling, power etc) the following quantities have been used (direct, kWh/year) :</t>
  </si>
  <si>
    <t>Majority of LCA data used includes/uses:</t>
  </si>
  <si>
    <t xml:space="preserve">    Sequestration (timber and biogenic products)</t>
  </si>
  <si>
    <t xml:space="preserve">    Future allocation of emissions</t>
  </si>
  <si>
    <t xml:space="preserve">    System expansion</t>
  </si>
  <si>
    <t xml:space="preserve">    grid electricity</t>
  </si>
  <si>
    <t xml:space="preserve">    natural gas</t>
  </si>
  <si>
    <t xml:space="preserve">    coal</t>
  </si>
  <si>
    <t xml:space="preserve">    oil</t>
  </si>
  <si>
    <t xml:space="preserve">    Discounting for future emissions (e.g. to adjust for future changes to energy
    supply (fuel mix, technology etc.))</t>
  </si>
  <si>
    <t>Assumptions for LCA tool approval</t>
  </si>
  <si>
    <t>1. BRE LCA dataset, BRE, 2008 version</t>
  </si>
  <si>
    <t>n/a</t>
  </si>
  <si>
    <t>GF removed</t>
  </si>
  <si>
    <t>GF</t>
  </si>
  <si>
    <t>1. INIES, ISOVER, isofacade 38 / Avril 2009</t>
  </si>
  <si>
    <t>2. INIES, FCBA, charpente bois traditionnelle/ juin 2009</t>
  </si>
  <si>
    <t>3. INIES, SNFA, façade mur rideau 50% / décembre 2012</t>
  </si>
  <si>
    <t>2. Can be adapted in the software case-by-case regarding the building project specifications. Several assumptions can be compared</t>
  </si>
  <si>
    <t>1.  Dependant on the product categories and defined case-by-case in respect of the EPD normalization</t>
  </si>
  <si>
    <t>See note 1 below</t>
  </si>
  <si>
    <t>See note 2 below</t>
  </si>
  <si>
    <r>
      <rPr>
        <b/>
        <sz val="10"/>
        <color theme="6" tint="-0.499984740745262"/>
        <rFont val="Calibri"/>
        <family val="2"/>
        <scheme val="minor"/>
      </rPr>
      <t>Notes:</t>
    </r>
    <r>
      <rPr>
        <sz val="10"/>
        <color theme="6" tint="-0.499984740745262"/>
        <rFont val="Calibri"/>
        <family val="2"/>
        <scheme val="minor"/>
      </rPr>
      <t xml:space="preserve"> </t>
    </r>
  </si>
  <si>
    <t>1. INIES Dataset, INIES, 2013 version</t>
  </si>
  <si>
    <t>2. ELODIE Generic dataset, CSTB, 2013 version</t>
  </si>
  <si>
    <t>Can be defined by users (Generally, 50 or 100 years).</t>
  </si>
  <si>
    <t>Calculated at the building level with regulation rules</t>
  </si>
  <si>
    <t>as above</t>
  </si>
  <si>
    <t>C-Build e-LICCO database, Cycleco, 2009-2014</t>
  </si>
  <si>
    <t>To be defined by the user</t>
  </si>
  <si>
    <t>solar</t>
  </si>
  <si>
    <t>Multiple sources</t>
  </si>
  <si>
    <t>Project specific</t>
  </si>
  <si>
    <t>Nationale Milieudatabase
https://www.milieudatabase.nl/index.php?id=inzage</t>
  </si>
  <si>
    <t>Not calculated</t>
  </si>
  <si>
    <t>Residential = 75 yrs
Non residential = 50 yrs</t>
  </si>
  <si>
    <t>1. Ecoinvent - ecoinvent Assocation – 1996 version, v2.2 (2010) and v3.1 (2014) versions</t>
  </si>
  <si>
    <t>User defined.</t>
  </si>
  <si>
    <t>Calculated at the building level with dynamic thermal simulation software</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</si>
  <si>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MRPI Freetool MPG v1.1</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</si>
  <si>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novaEQUER v3.1 (2014) and v2.2 (2010) versions. 
Please note that for the 1996 version, the 5 points for age of data should be removed.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</si>
  <si>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</si>
  <si>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ELODIE V2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</si>
  <si>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E-LICCO V2.0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</si>
  <si>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COCON V4.3.0.7 PRO
Please also note that when used for projects outside of France, the 5 points for LCA data geographic applicability should be removed.</t>
  </si>
  <si>
    <t>BREEAM International 2016 New Construction Mat 01 Calculator</t>
  </si>
  <si>
    <t>Guidance</t>
  </si>
  <si>
    <t>Using previously verified LCA tools</t>
  </si>
  <si>
    <t>Geographic applicability</t>
  </si>
  <si>
    <t>Are assessed to the same complete PCR</t>
  </si>
  <si>
    <t>Verification</t>
  </si>
  <si>
    <t>Procedure for LCA tools to be approved by BRE Global</t>
  </si>
  <si>
    <t>5 + Exemplary</t>
  </si>
  <si>
    <t>Where a project team is considering using a LCA tool which has not been previously evaluated by BRE Global (BREG), the assessor should send the completed evidence template and Mat 01 Calculator to BREG. The evaluation process of LCA tools often requires the involvement and issue of evidence by the tool producer or developer.</t>
  </si>
  <si>
    <t>Using LCA data that has been compensated to a comprehensive range of regional differences*</t>
  </si>
  <si>
    <t>*see guidance tab</t>
  </si>
  <si>
    <r>
      <rPr>
        <b/>
        <sz val="14"/>
        <color rgb="FFFF0000"/>
        <rFont val="Calibri"/>
        <family val="2"/>
        <scheme val="minor"/>
      </rPr>
      <t>(M)</t>
    </r>
    <r>
      <rPr>
        <b/>
        <sz val="14"/>
        <color rgb="FF3D6864"/>
        <rFont val="Calibri"/>
        <family val="2"/>
        <scheme val="minor"/>
      </rPr>
      <t xml:space="preserve"> Source LCA data quality - Methodologies*
Majority of individual materials/products in the building:</t>
    </r>
  </si>
  <si>
    <r>
      <rPr>
        <b/>
        <sz val="14"/>
        <color rgb="FFFF0000"/>
        <rFont val="Calibri"/>
        <family val="2"/>
        <scheme val="minor"/>
      </rPr>
      <t>(M)</t>
    </r>
    <r>
      <rPr>
        <b/>
        <sz val="14"/>
        <color rgb="FF3D6864"/>
        <rFont val="Calibri"/>
        <family val="2"/>
        <scheme val="minor"/>
      </rPr>
      <t xml:space="preserve"> Source LCA data quality - Verification*
Majority of individual materials/products in the building are assessed using:</t>
    </r>
  </si>
  <si>
    <t>Elemental level*</t>
  </si>
  <si>
    <t>Cradle to grave with separate life stage reporting* to:-</t>
  </si>
  <si>
    <t>Initial release version of BREEAM International 2016 New Construction Mat 01 Calculator</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</si>
  <si>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t>
  </si>
  <si>
    <r>
      <t xml:space="preserve">Using LCA data that has been compensated to a comprehensive range of regional differences* </t>
    </r>
    <r>
      <rPr>
        <sz val="12"/>
        <color rgb="FFFFFF00"/>
        <rFont val="Calibri"/>
        <family val="2"/>
        <scheme val="minor"/>
      </rPr>
      <t>- APPLICABLE IN FRANCE ONLY</t>
    </r>
  </si>
  <si>
    <t>Methodologies/PCRs</t>
  </si>
  <si>
    <t>This refers to the methodology(ies)/PCR(s) used to create the LCA data available in the tool.</t>
  </si>
  <si>
    <t>Are all assessed to the same publically available AND peer reviewed methodology/PCR that is compliant with ISO 21930 or EN 15804.</t>
  </si>
  <si>
    <t>LCA data/data of unknown level of verification</t>
  </si>
  <si>
    <t>To award this point, the tools must have the ability to analyse different building element systems, such as comparing one complete external wall construction with another. Element level comparison does not refer to, for example, the ability to compare the all external wall impacts with all roof impacts.</t>
  </si>
  <si>
    <t>NOTE: Blue sections are to be checked/completed by the design team for each BREEAM submission.</t>
  </si>
  <si>
    <t>NOTE: Other sections are usually completed once by the tool developer as part of an evaluation process with BRE Global.</t>
  </si>
  <si>
    <t>Further guidance on Mat 01 Calculator terms (when undertaking the evaluation of a tool)</t>
  </si>
  <si>
    <t>To award this point, in addition to the tool having the reporting capability, the background LCA data for life stages A, B and C (as defined by EN15978) must be specific to the product including appropriate in-use and waste scenarios (B and C). For example, for stage B, replacement quantities should be based on robust service life information and give the option for the design team to adjust the service life according to the actual design. Stage C should be based on current product specific waste processing (i.e. environmental impacts from either recycling, land fill or incineration processes).</t>
  </si>
  <si>
    <t>To award this point, the tool must use LCA data that is based on background data (such as primary manufacturing data) from the same region as the building. Or, where the LCA data is from another region, it must be compensated (adjusted) to allow for a comprehensive range of regional differences e.g. grid-mix, production, technological, resource availability, transport and waste disposal routes. The compensation should be at the product level, not a global adjustment. The compensation methodology must be publically available and peer reviewed.</t>
  </si>
  <si>
    <t>This section relates to the independent verification of the LCA data to the respective methodology(ies)/PCR(s) identified in the preceding section.
Note: Although methodologies/PCRs may set requirements for independent verification, it may not have been carried out.</t>
  </si>
  <si>
    <t>Cradle-to-grave with separate life-stage reporting</t>
  </si>
  <si>
    <t>(M) Source LCA data quality - Geographic applicability and age
Majority of individual materials/products in the tool are assessed:</t>
  </si>
  <si>
    <t>Using local LCA data or LCA data that has been compensated to a comprehensive range of regional differences*</t>
  </si>
  <si>
    <r>
      <rPr>
        <b/>
        <sz val="14"/>
        <color rgb="FFFF0000"/>
        <rFont val="Calibri"/>
        <family val="2"/>
        <scheme val="minor"/>
      </rPr>
      <t>(M)</t>
    </r>
    <r>
      <rPr>
        <b/>
        <sz val="14"/>
        <color rgb="FF3D6864"/>
        <rFont val="Calibri"/>
        <family val="2"/>
        <scheme val="minor"/>
      </rPr>
      <t xml:space="preserve"> Source LCA data quality - Methodologies/PCRs*
Majority of individual materials/products in the tool:</t>
    </r>
  </si>
  <si>
    <t>Are assessed using data of unknown methodology/PCR</t>
  </si>
  <si>
    <t>Are each assessed to any publicly available methodology/PCR compliant with (the current version of) ISO 14040 &amp; ISO 14044</t>
  </si>
  <si>
    <t>Are each assessed to any publicly available AND peer reviewed methodology/PCR compliant with (the current version of) ISO 14040 &amp; ISO 14044</t>
  </si>
  <si>
    <t>Are each assessed to any publically available AND peer reviewed methodology/PCR that is compliant with (the current version of):</t>
  </si>
  <si>
    <t>ISO 21930 (may be awarded 'Y' if EN 15804 is awarded 'Y')</t>
  </si>
  <si>
    <r>
      <rPr>
        <b/>
        <sz val="14"/>
        <color rgb="FFFF0000"/>
        <rFont val="Calibri"/>
        <family val="2"/>
        <scheme val="minor"/>
      </rPr>
      <t>(M)</t>
    </r>
    <r>
      <rPr>
        <b/>
        <sz val="14"/>
        <color rgb="FF3D6864"/>
        <rFont val="Calibri"/>
        <family val="2"/>
        <scheme val="minor"/>
      </rPr>
      <t xml:space="preserve"> Source LCA data quality - Verification*
Majority of individual materials/products in the tool are assessed using:</t>
    </r>
  </si>
  <si>
    <t xml:space="preserve">    Discounting for future emissions (e.g. to adjust for future changes to energy supply (fuel mix, technology etc.))</t>
  </si>
  <si>
    <r>
      <t>Using local LCA data or LCA data that has been compensated to a comprehensive range of regional differences*</t>
    </r>
    <r>
      <rPr>
        <sz val="12"/>
        <color rgb="FFFFFF00"/>
        <rFont val="Calibri"/>
        <family val="2"/>
        <scheme val="minor"/>
      </rPr>
      <t xml:space="preserve"> IN FRANCE ONLY</t>
    </r>
  </si>
  <si>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COCON V4.3.0.7 PRO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</si>
  <si>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E-LICCO V2.0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</si>
  <si>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MRPI Freetool MPG v1.1</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</si>
  <si>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novaEQUER v3.1 (2014) and v2.2 (2010) versions. 
Please note that for the 1996 version, the 5 points for age of data should be removed. 
Please also note that when used for projects outside of France, the 5 points for LCA data geographic applicability should be removed.</t>
  </si>
  <si>
    <t>BREEAM NOR: 2016</t>
  </si>
  <si>
    <t>Percentage of Mat 01 calculator points achieved:</t>
  </si>
  <si>
    <t>Credits achieved:</t>
  </si>
  <si>
    <t>Note: Please see guidance tab to confirm credits achieved when using BREEAM-NOR 2016 scheme</t>
  </si>
  <si>
    <t>* Inclusion of approved Mat 01 score template for eToolLCD IMPACT data
* Inclusion of BREEAM:NOR 2016 credit score confirmation in Guidance tab</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</si>
  <si>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eToolLCD_IMPACT v1.1.</t>
  </si>
  <si>
    <t>BREEAM International New Construction 2016 Mat 01 Calculator</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</si>
  <si>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methodology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t>
  </si>
  <si>
    <t>* Inclusion of revised score template for One Click LCA (software formerly called 360optimi). This rating applies to all users of the software.</t>
  </si>
  <si>
    <t>* Included points for EN 15804 within Methodology section for 'eToolLCD_IMPACT' tab.</t>
  </si>
  <si>
    <r>
      <t xml:space="preserve">Knowledge Base Compliance Note </t>
    </r>
    <r>
      <rPr>
        <b/>
        <u/>
        <sz val="11"/>
        <color rgb="FF0000FF"/>
        <rFont val="Calibri"/>
        <family val="2"/>
        <scheme val="minor"/>
      </rPr>
      <t>KBCN01118</t>
    </r>
    <r>
      <rPr>
        <sz val="11"/>
        <rFont val="Calibri"/>
        <family val="2"/>
        <scheme val="minor"/>
      </rPr>
      <t xml:space="preserve"> confirms all verified LCA tools, and the BREEAM schemes they are recognised against. This calculator should be read in conjunction with the KBCN.
Each verified LCA tool has it's own tab within the Mat 01 Calculator tool. This template confirms the maximum potential score the LCA tool can achieve for the rigour of the assessment (left hand side) and assessment scope (right hand side). The design team should confirm with evidence submitted within the report (as detailed in the technical manual) that, for the </t>
    </r>
    <r>
      <rPr>
        <u/>
        <sz val="11"/>
        <rFont val="Calibri"/>
        <family val="2"/>
        <scheme val="minor"/>
      </rPr>
      <t>geographic applicability</t>
    </r>
    <r>
      <rPr>
        <sz val="11"/>
        <rFont val="Calibri"/>
        <family val="2"/>
        <scheme val="minor"/>
      </rPr>
      <t xml:space="preserve">, </t>
    </r>
    <r>
      <rPr>
        <u/>
        <sz val="11"/>
        <rFont val="Calibri"/>
        <family val="2"/>
        <scheme val="minor"/>
      </rPr>
      <t>assessment scope</t>
    </r>
    <r>
      <rPr>
        <sz val="11"/>
        <rFont val="Calibri"/>
        <family val="2"/>
        <scheme val="minor"/>
      </rPr>
      <t xml:space="preserve"> and some </t>
    </r>
    <r>
      <rPr>
        <u/>
        <sz val="11"/>
        <rFont val="Calibri"/>
        <family val="2"/>
        <scheme val="minor"/>
      </rPr>
      <t>additional questions</t>
    </r>
    <r>
      <rPr>
        <sz val="11"/>
        <rFont val="Calibri"/>
        <family val="2"/>
        <scheme val="minor"/>
      </rPr>
      <t>, the tool has been used to the extent indicated (these items are indicated in blue). If the tool has not been used to this extent, the calculator should be amended, to confirm the extent that the tool has been used.
Note: The scoring will be adapted according to the number of applicable elements present in the building/assessment.</t>
    </r>
  </si>
  <si>
    <t>* Renamed LCA tools in line with KBCN1118
* Inclusion of approved Mat 01 score template for Conpact</t>
  </si>
  <si>
    <r>
      <t xml:space="preserve">Using local LCA data or LCA data that has been compensated to a comprehensive range of regional differences* </t>
    </r>
    <r>
      <rPr>
        <sz val="12"/>
        <color rgb="FFFFFF00"/>
        <rFont val="Calibri"/>
        <family val="2"/>
        <scheme val="minor"/>
      </rPr>
      <t>GERMANY ONLY</t>
    </r>
  </si>
  <si>
    <r>
      <t xml:space="preserve">Using local LCA data or LCA data that has been compensated to a comprehensive range of regional differences* </t>
    </r>
    <r>
      <rPr>
        <sz val="12"/>
        <color rgb="FFFFFF00"/>
        <rFont val="Calibri"/>
        <family val="2"/>
        <scheme val="minor"/>
      </rPr>
      <t>NORWAY ONLY</t>
    </r>
  </si>
  <si>
    <t>* Inclusion of approved Mat 01 score template for ByggLCA v1</t>
  </si>
  <si>
    <t>1. BRE LCA dataset, BRE, EN 15804 version</t>
  </si>
  <si>
    <t>* Update to applicable EN 15804 dataset versions for eTool
* Correction to applicable datasets and applicability of 'Future allocation of emissions' to OneClickLCA(IMPACTCT_15804), OneClickLCA-IES(IMPACTCt_15804) and eTool(IMPACTCt_15804)</t>
  </si>
  <si>
    <r>
      <t>Using local LCA data or LCA data that has been compensated to a comprehensive range of regional differences*</t>
    </r>
    <r>
      <rPr>
        <sz val="12"/>
        <color rgb="FFFFFF00"/>
        <rFont val="Calibri"/>
        <family val="2"/>
        <scheme val="minor"/>
      </rPr>
      <t xml:space="preserve"> - APPLICABLE IN GERMANY ONLY</t>
    </r>
  </si>
  <si>
    <t>0-60</t>
  </si>
  <si>
    <t>kWh/year</t>
  </si>
  <si>
    <t>1. Ökobau.dat, German Federal Institute for Research on Building, Urban Affairs and Spatial Development, Version 2016</t>
  </si>
  <si>
    <t>* Inclusion of approved Mat 01 score template for SBS Building Sustainability</t>
  </si>
  <si>
    <t>* Inclusion of approved Mat 01 score template for Anavitor/ECO2</t>
  </si>
  <si>
    <r>
      <t xml:space="preserve">Using local LCA data or LCA data that has been compensated to a comprehensive range of regional differences* </t>
    </r>
    <r>
      <rPr>
        <sz val="12"/>
        <color rgb="FFFFFF00"/>
        <rFont val="Calibri"/>
        <family val="2"/>
        <scheme val="minor"/>
      </rPr>
      <t>IN SWEDEN ONLY</t>
    </r>
  </si>
  <si>
    <r>
      <t xml:space="preserve">Using local LCA data or LCA data that has been compensated to a comprehensive range of regional differences* </t>
    </r>
    <r>
      <rPr>
        <sz val="12"/>
        <color rgb="FFFFFF00"/>
        <rFont val="Calibri"/>
        <family val="2"/>
        <scheme val="minor"/>
      </rPr>
      <t>IN BELGIUM ONLY</t>
    </r>
  </si>
  <si>
    <t>* Inclusion of approved Mat 01 score template for TOTEM
* Correction to cell protections</t>
  </si>
  <si>
    <t>* Correction to cell protections</t>
  </si>
  <si>
    <t>* Correction to cell protections column I</t>
  </si>
  <si>
    <t>* Inclusion of approved Mat 01 score template for Vizcab</t>
  </si>
  <si>
    <r>
      <t xml:space="preserve">Using local LCA data or LCA data that has been compensated to a comprehensive range of regional differences* </t>
    </r>
    <r>
      <rPr>
        <sz val="12"/>
        <color rgb="FFFFFF00"/>
        <rFont val="Calibri"/>
        <family val="2"/>
        <scheme val="minor"/>
      </rPr>
      <t>FRANCE ONLY</t>
    </r>
  </si>
  <si>
    <r>
      <t xml:space="preserve">Using local LCA data or LCA data that has been compensated to a comprehensive range of regional differences* </t>
    </r>
    <r>
      <rPr>
        <sz val="12"/>
        <color rgb="FFFFFF00"/>
        <rFont val="Calibri"/>
        <family val="2"/>
        <scheme val="minor"/>
      </rPr>
      <t>BELGIUM ONLY</t>
    </r>
  </si>
  <si>
    <t>Description of changes/additions made to the BREEAM International 2016 New Construction Mat 01 Calculator</t>
  </si>
  <si>
    <t>* Inclusion of approved Mat 01 score template for VKaLCA-tool</t>
  </si>
  <si>
    <t>https://www.inies.fr/accueil/</t>
  </si>
  <si>
    <t xml:space="preserve">Ecoinvent 3.8, CEN TC, </t>
  </si>
  <si>
    <t xml:space="preserve">Using local LCA data or LCA data that has been compensated to a comprehensive range of regional differences* </t>
  </si>
  <si>
    <t>www.oekobaudat.de</t>
  </si>
  <si>
    <t>ibu-epd.com</t>
  </si>
  <si>
    <t>www.base-inies.fr</t>
  </si>
  <si>
    <t>Okobau.dat</t>
  </si>
  <si>
    <t>http://www.inies.fr</t>
  </si>
  <si>
    <t>* Inclusion of approved Mat 01 score template for Ecometro ACV, Oekobilanz-bau.de and NINOX</t>
  </si>
  <si>
    <t>BREEAM International New Construction 2016 / Version 6 Mat 01 Calculator</t>
  </si>
  <si>
    <t>* Title updated to include BREEAM International New Construction Version 6</t>
  </si>
  <si>
    <t>* Inclusion of approved Mat 01 score template for NOOCO</t>
  </si>
  <si>
    <t>Fire and Lightning Protection</t>
  </si>
  <si>
    <t>Additional questions (not related to credit score)</t>
  </si>
  <si>
    <t>EPD Norge</t>
  </si>
  <si>
    <t>MRPI</t>
  </si>
  <si>
    <t>EnvironDec</t>
  </si>
  <si>
    <t>IBU_DATA</t>
  </si>
  <si>
    <t>EPD Ireland</t>
  </si>
  <si>
    <t>BRE EPD HUB</t>
  </si>
  <si>
    <t>ECOSMDP</t>
  </si>
  <si>
    <r>
      <t xml:space="preserve">* Inclusion of approved Mat 01 score template for Reduzer
* Removal of (M) mandatory requirement for </t>
    </r>
    <r>
      <rPr>
        <i/>
        <sz val="11"/>
        <color theme="1"/>
        <rFont val="Calibri"/>
        <family val="2"/>
        <scheme val="minor"/>
      </rPr>
      <t>Additional Question (not related to credit score)</t>
    </r>
    <r>
      <rPr>
        <sz val="11"/>
        <color theme="1"/>
        <rFont val="Calibri"/>
        <family val="2"/>
        <scheme val="minor"/>
      </rPr>
      <t xml:space="preserve"> section for all tools.</t>
    </r>
  </si>
  <si>
    <t>* Update of approved Mat 01 score template for Ecometro ACV
* NOOCO reinstated after being unintentionally removed in version 18.0</t>
  </si>
  <si>
    <t>1. Ökobau.dat</t>
  </si>
  <si>
    <t>2. IBU.data</t>
  </si>
  <si>
    <t>3. EPD Danmark</t>
  </si>
  <si>
    <t>3. EPD Norge</t>
  </si>
  <si>
    <t>BRE LCA Dataset</t>
  </si>
  <si>
    <t>* Inclusion of approved Mat 01 score template for Real-Time
* Inclusion of approved Mat 01 score template for CarboniCa</t>
  </si>
  <si>
    <t>* Inclusion of approved Mat 01 score template for Prodikt</t>
  </si>
  <si>
    <t>* Inclusion of approved Mat 01 score template for Pleides ACV - C-
* Inclusion of approved Mat 01 score template for Pleides ACV - RE2020</t>
  </si>
  <si>
    <t>* Inclusion of new approved Mat 01 score template for SustainEcho
* Amending issues with locked cells</t>
  </si>
  <si>
    <t>Using local LCA data or LCA data that has been compensated to a comprehensive range of regional differences</t>
  </si>
  <si>
    <t>* Mat 01 score template for Vizcab updated</t>
  </si>
  <si>
    <t>* Inclusion of approved Mat 01 score template for eLCA</t>
  </si>
  <si>
    <t>Percentage of Mat01 points achieved</t>
  </si>
  <si>
    <t>Credits</t>
  </si>
  <si>
    <t>The BREEAM-NOR schemes use this Mat 01 Calculator and follows the same approvals process for LCA tools. The number of credits available and the credit benchmarks differ.
Where the calculator confirms that the mandatory credits have been met and credits are awarded, enter the percentage Mat 01 calculator points below to confirm the number of credits to award against the relevant BREEAM-NOR scheme:</t>
  </si>
  <si>
    <t>BREEAM NOR: V6 and 2016</t>
  </si>
  <si>
    <t>BREEAM NOR: V6</t>
  </si>
  <si>
    <t>* Inclusion of approved Mat 01 score template for LCAbyg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</si>
</sst>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4">
    <font>
      <sz val="11"/>
      <color theme="1"/>
      <name val="Calibri"/>
      <family val="2"/>
      <scheme val="minor"/>
    </font>
    <font>
      <sz val="11"/>
      <color rgb="FFFF0000"/>
      <name val="Calibri"/>
      <family val="2"/>
      <scheme val="minor"/>
    </font>
    <font>
      <b/>
      <sz val="11"/>
      <color theme="1"/>
      <name val="Calibri"/>
      <family val="2"/>
      <scheme val="minor"/>
    </font>
    <font>
      <sz val="10"/>
      <color theme="1"/>
      <name val="Times New Roman"/>
      <family val="1"/>
    </font>
    <font>
      <sz val="9"/>
      <color rgb="FF000000"/>
      <name val="Calibri"/>
      <family val="2"/>
    </font>
    <font>
      <sz val="11"/>
      <name val="Calibri"/>
      <family val="2"/>
      <scheme val="minor"/>
    </font>
    <font>
      <b/>
      <sz val="11"/>
      <color rgb="FFFF0000"/>
      <name val="Calibri"/>
      <family val="2"/>
      <scheme val="minor"/>
    </font>
    <font>
      <sz val="11"/>
      <color theme="0" tint="-0.34998626667073579"/>
      <name val="Calibri"/>
      <family val="2"/>
      <scheme val="minor"/>
    </font>
    <font>
      <b/>
      <sz val="11"/>
      <color theme="0" tint="-0.34998626667073579"/>
      <name val="Calibri"/>
      <family val="2"/>
      <scheme val="minor"/>
    </font>
    <font>
      <sz val="11"/>
      <color theme="1"/>
      <name val="Calibri"/>
      <family val="2"/>
      <scheme val="minor"/>
    </font>
    <font>
      <sz val="11"/>
      <color rgb="FF0070C0"/>
      <name val="Calibri"/>
      <family val="2"/>
      <scheme val="minor"/>
    </font>
    <font>
      <b/>
      <sz val="11"/>
      <color rgb="FF0070C0"/>
      <name val="Calibri"/>
      <family val="2"/>
      <scheme val="minor"/>
    </font>
    <font>
      <b/>
      <sz val="11"/>
      <color theme="6" tint="-0.499984740745262"/>
      <name val="Calibri"/>
      <family val="2"/>
      <scheme val="minor"/>
    </font>
    <font>
      <sz val="11"/>
      <color theme="6" tint="-0.499984740745262"/>
      <name val="Calibri"/>
      <family val="2"/>
      <scheme val="minor"/>
    </font>
    <font>
      <b/>
      <sz val="11"/>
      <name val="Calibri"/>
      <family val="2"/>
      <scheme val="minor"/>
    </font>
    <font>
      <sz val="8"/>
      <color theme="1"/>
      <name val="Arial"/>
      <family val="2"/>
    </font>
    <font>
      <sz val="8"/>
      <name val="Arial"/>
      <family val="2"/>
    </font>
    <font>
      <sz val="10"/>
      <name val="Frutiger-Normal"/>
    </font>
    <font>
      <sz val="10"/>
      <name val="Calibri"/>
      <family val="2"/>
      <scheme val="minor"/>
    </font>
    <font>
      <sz val="11"/>
      <color theme="0"/>
      <name val="Calibri"/>
      <family val="2"/>
      <scheme val="minor"/>
    </font>
    <font>
      <sz val="12"/>
      <color theme="0"/>
      <name val="Calibri"/>
      <family val="2"/>
      <scheme val="minor"/>
    </font>
    <font>
      <b/>
      <sz val="14"/>
      <color rgb="FF3D6864"/>
      <name val="Calibri"/>
      <family val="2"/>
      <scheme val="minor"/>
    </font>
    <font>
      <b/>
      <sz val="16"/>
      <color rgb="FF3D6864"/>
      <name val="Calibri"/>
      <family val="2"/>
      <scheme val="minor"/>
    </font>
    <font>
      <b/>
      <sz val="22"/>
      <color theme="0"/>
      <name val="Calibri"/>
      <family val="2"/>
      <scheme val="minor"/>
    </font>
    <font>
      <b/>
      <sz val="20"/>
      <color theme="0"/>
      <name val="Calibri"/>
      <family val="2"/>
      <scheme val="minor"/>
    </font>
    <font>
      <b/>
      <sz val="18"/>
      <color theme="0"/>
      <name val="Calibri"/>
      <family val="2"/>
      <scheme val="minor"/>
    </font>
    <font>
      <b/>
      <sz val="16"/>
      <color theme="0"/>
      <name val="Calibri"/>
      <family val="2"/>
      <scheme val="minor"/>
    </font>
    <font>
      <sz val="10"/>
      <color indexed="81"/>
      <name val="Calibri"/>
      <family val="2"/>
      <scheme val="minor"/>
    </font>
    <font>
      <b/>
      <sz val="10"/>
      <color indexed="81"/>
      <name val="Calibri"/>
      <family val="2"/>
      <scheme val="minor"/>
    </font>
    <font>
      <b/>
      <sz val="14"/>
      <color rgb="FFFF0000"/>
      <name val="Calibri"/>
      <family val="2"/>
      <scheme val="minor"/>
    </font>
    <font>
      <b/>
      <sz val="12"/>
      <color theme="6" tint="-0.499984740745262"/>
      <name val="Calibri"/>
      <family val="2"/>
      <scheme val="minor"/>
    </font>
    <font>
      <sz val="12"/>
      <color rgb="FFFF0000"/>
      <name val="Calibri"/>
      <family val="2"/>
      <scheme val="minor"/>
    </font>
    <font>
      <b/>
      <sz val="12"/>
      <color rgb="FFFF0000"/>
      <name val="Calibri"/>
      <family val="2"/>
      <scheme val="minor"/>
    </font>
    <font>
      <sz val="12"/>
      <color theme="1"/>
      <name val="Calibri"/>
      <family val="2"/>
      <scheme val="minor"/>
    </font>
    <font>
      <b/>
      <sz val="12"/>
      <color rgb="FF0070C0"/>
      <name val="Calibri"/>
      <family val="2"/>
      <scheme val="minor"/>
    </font>
    <font>
      <b/>
      <sz val="12"/>
      <color theme="1"/>
      <name val="Calibri"/>
      <family val="2"/>
      <scheme val="minor"/>
    </font>
    <font>
      <b/>
      <sz val="12"/>
      <name val="Calibri"/>
      <family val="2"/>
      <scheme val="minor"/>
    </font>
    <font>
      <sz val="12"/>
      <name val="Calibri"/>
      <family val="2"/>
      <scheme val="minor"/>
    </font>
    <font>
      <b/>
      <sz val="20"/>
      <name val="Calibri"/>
      <family val="2"/>
      <scheme val="minor"/>
    </font>
    <font>
      <b/>
      <sz val="16"/>
      <color rgb="FFFF0000"/>
      <name val="Calibri"/>
      <family val="2"/>
      <scheme val="minor"/>
    </font>
    <font>
      <sz val="10"/>
      <color rgb="FFFF0000"/>
      <name val="Times New Roman"/>
      <family val="1"/>
    </font>
    <font>
      <sz val="12"/>
      <color indexed="9"/>
      <name val="Calibri"/>
      <family val="2"/>
    </font>
    <font>
      <b/>
      <sz val="11"/>
      <color indexed="10"/>
      <name val="Calibri"/>
      <family val="2"/>
    </font>
    <font>
      <sz val="10"/>
      <color theme="6" tint="-0.499984740745262"/>
      <name val="Calibri"/>
      <family val="2"/>
      <scheme val="minor"/>
    </font>
    <font>
      <sz val="12"/>
      <color theme="6" tint="-0.499984740745262"/>
      <name val="Calibri"/>
      <family val="2"/>
      <scheme val="minor"/>
    </font>
    <font>
      <sz val="12"/>
      <color indexed="81"/>
      <name val="Calibri"/>
      <family val="2"/>
      <scheme val="minor"/>
    </font>
    <font>
      <b/>
      <sz val="10"/>
      <color theme="6" tint="-0.499984740745262"/>
      <name val="Calibri"/>
      <family val="2"/>
      <scheme val="minor"/>
    </font>
    <font>
      <sz val="9"/>
      <color theme="6" tint="-0.499984740745262"/>
      <name val="Calibri"/>
      <family val="2"/>
      <scheme val="minor"/>
    </font>
    <font>
      <sz val="12"/>
      <color rgb="FFFFFF00"/>
      <name val="Calibri"/>
      <family val="2"/>
      <scheme val="minor"/>
    </font>
    <font>
      <sz val="11"/>
      <color rgb="FF3D6864"/>
      <name val="Calibri"/>
      <family val="2"/>
      <scheme val="minor"/>
    </font>
    <font>
      <sz val="12"/>
      <color indexed="81"/>
      <name val="Tahoma"/>
      <family val="2"/>
    </font>
    <font>
      <b/>
      <sz val="11"/>
      <color theme="0"/>
      <name val="Calibri"/>
      <family val="2"/>
      <scheme val="minor"/>
    </font>
    <font>
      <b/>
      <sz val="14"/>
      <color theme="0"/>
      <name val="Calibri"/>
      <family val="2"/>
      <scheme val="minor"/>
    </font>
    <font>
      <b/>
      <sz val="11"/>
      <color rgb="FF3D6864"/>
      <name val="Calibri"/>
      <family val="2"/>
      <scheme val="minor"/>
    </font>
    <font>
      <u/>
      <sz val="11"/>
      <name val="Calibri"/>
      <family val="2"/>
      <scheme val="minor"/>
    </font>
    <font>
      <sz val="11"/>
      <name val="Arial"/>
      <family val="2"/>
    </font>
    <font>
      <sz val="14"/>
      <color theme="1"/>
      <name val="Calibri"/>
      <family val="2"/>
      <scheme val="minor"/>
    </font>
    <font>
      <sz val="11"/>
      <color theme="1"/>
      <name val="Script MT Bold"/>
      <family val="4"/>
    </font>
    <font>
      <sz val="10"/>
      <color theme="1"/>
      <name val="Script MT Bold"/>
      <family val="4"/>
    </font>
    <font>
      <u/>
      <sz val="11"/>
      <color theme="10"/>
      <name val="Calibri"/>
      <family val="2"/>
      <scheme val="minor"/>
    </font>
    <font>
      <b/>
      <u/>
      <sz val="11"/>
      <color rgb="FF0000FF"/>
      <name val="Calibri"/>
      <family val="2"/>
      <scheme val="minor"/>
    </font>
    <font>
      <i/>
      <sz val="11"/>
      <color theme="1"/>
      <name val="Calibri"/>
      <family val="2"/>
      <scheme val="minor"/>
    </font>
    <font>
      <b/>
      <u/>
      <sz val="16"/>
      <color rgb="FF3D6864"/>
      <name val="Calibri"/>
      <family val="2"/>
      <scheme val="minor"/>
    </font>
    <font>
      <b/>
      <sz val="12"/>
      <color rgb="FF3D6864"/>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rgb="FF3D6864"/>
        <bgColor indexed="64"/>
      </patternFill>
    </fill>
    <fill>
      <patternFill patternType="solid">
        <fgColor theme="0" tint="-0.14999847407452621"/>
        <bgColor indexed="64"/>
      </patternFill>
    </fill>
    <fill>
      <patternFill patternType="solid">
        <fgColor rgb="FF004A82"/>
        <bgColor indexed="64"/>
      </patternFill>
    </fill>
  </fills>
  <borders count="4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rgb="FF3D6864"/>
      </left>
      <right/>
      <top style="medium">
        <color rgb="FF3D6864"/>
      </top>
      <bottom/>
      <diagonal/>
    </border>
    <border>
      <left/>
      <right/>
      <top style="medium">
        <color rgb="FF3D6864"/>
      </top>
      <bottom/>
      <diagonal/>
    </border>
    <border>
      <left/>
      <right style="medium">
        <color rgb="FF3D6864"/>
      </right>
      <top style="medium">
        <color rgb="FF3D6864"/>
      </top>
      <bottom/>
      <diagonal/>
    </border>
    <border>
      <left style="medium">
        <color rgb="FF3D6864"/>
      </left>
      <right/>
      <top/>
      <bottom style="medium">
        <color rgb="FF3D6864"/>
      </bottom>
      <diagonal/>
    </border>
    <border>
      <left/>
      <right/>
      <top/>
      <bottom style="medium">
        <color rgb="FF3D6864"/>
      </bottom>
      <diagonal/>
    </border>
    <border>
      <left/>
      <right style="medium">
        <color rgb="FF3D6864"/>
      </right>
      <top/>
      <bottom style="medium">
        <color rgb="FF3D6864"/>
      </bottom>
      <diagonal/>
    </border>
    <border>
      <left style="medium">
        <color indexed="64"/>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right/>
      <top style="thin">
        <color indexed="64"/>
      </top>
      <bottom/>
      <diagonal/>
    </border>
    <border>
      <left style="thin">
        <color rgb="FF3D6864"/>
      </left>
      <right style="thin">
        <color rgb="FF3D6864"/>
      </right>
      <top style="thin">
        <color rgb="FF3D6864"/>
      </top>
      <bottom style="thin">
        <color rgb="FF3D6864"/>
      </bottom>
      <diagonal/>
    </border>
    <border>
      <left style="thin">
        <color rgb="FF3D6864"/>
      </left>
      <right style="thin">
        <color rgb="FF3D6864"/>
      </right>
      <top style="thin">
        <color rgb="FF3D6864"/>
      </top>
      <bottom/>
      <diagonal/>
    </border>
    <border>
      <left/>
      <right/>
      <top style="thin">
        <color rgb="FF3D6864"/>
      </top>
      <bottom/>
      <diagonal/>
    </border>
    <border>
      <left style="thin">
        <color rgb="FF3D6864"/>
      </left>
      <right style="thin">
        <color rgb="FF3D6864"/>
      </right>
      <top/>
      <bottom/>
      <diagonal/>
    </border>
    <border>
      <left style="thin">
        <color rgb="FF3D6864"/>
      </left>
      <right/>
      <top style="thin">
        <color rgb="FF3D6864"/>
      </top>
      <bottom style="thin">
        <color rgb="FF3D6864"/>
      </bottom>
      <diagonal/>
    </border>
    <border>
      <left/>
      <right/>
      <top style="thin">
        <color rgb="FF3D6864"/>
      </top>
      <bottom style="thin">
        <color rgb="FF3D6864"/>
      </bottom>
      <diagonal/>
    </border>
    <border>
      <left/>
      <right style="thin">
        <color rgb="FF3D6864"/>
      </right>
      <top style="thin">
        <color rgb="FF3D6864"/>
      </top>
      <bottom style="thin">
        <color rgb="FF3D6864"/>
      </bottom>
      <diagonal/>
    </border>
    <border>
      <left style="medium">
        <color rgb="FF3D6864"/>
      </left>
      <right/>
      <top/>
      <bottom/>
      <diagonal/>
    </border>
    <border>
      <left/>
      <right style="medium">
        <color rgb="FF3D6864"/>
      </right>
      <top/>
      <bottom/>
      <diagonal/>
    </border>
    <border>
      <left style="thin">
        <color rgb="FF3D6864"/>
      </left>
      <right/>
      <top style="thin">
        <color rgb="FF3D6864"/>
      </top>
      <bottom/>
      <diagonal/>
    </border>
    <border>
      <left style="thin">
        <color rgb="FF3D6864"/>
      </left>
      <right/>
      <top/>
      <bottom style="thin">
        <color rgb="FF3D6864"/>
      </bottom>
      <diagonal/>
    </border>
    <border>
      <left style="medium">
        <color rgb="FF3D6864"/>
      </left>
      <right/>
      <top style="medium">
        <color rgb="FF3D6864"/>
      </top>
      <bottom style="medium">
        <color rgb="FF3D6864"/>
      </bottom>
      <diagonal/>
    </border>
    <border>
      <left/>
      <right style="medium">
        <color rgb="FF3D6864"/>
      </right>
      <top style="medium">
        <color rgb="FF3D6864"/>
      </top>
      <bottom style="medium">
        <color rgb="FF3D6864"/>
      </bottom>
      <diagonal/>
    </border>
  </borders>
  <cellStyleXfs count="3">
    <xf numFmtId="0" fontId="0" fillId="0" borderId="0"/>
    <xf numFmtId="9" fontId="9" fillId="0" borderId="0" applyFont="0" applyFill="0" applyBorder="0" applyAlignment="0" applyProtection="0"/>
    <xf numFmtId="0" fontId="59" fillId="0" borderId="0" applyNumberFormat="0" applyFill="0" applyBorder="0" applyAlignment="0" applyProtection="0"/>
  </cellStyleXfs>
  <cellXfs count="590">
    <xf numFmtId="0" fontId="0" fillId="0" borderId="0" xfId="0"/>
    <xf numFmtId="0" fontId="0" fillId="0" borderId="0" xfId="0" quotePrefix="1"/>
    <xf numFmtId="0" fontId="0" fillId="0" borderId="0" xfId="0" applyAlignment="1">
      <alignment horizontal="right"/>
    </xf>
    <xf numFmtId="0" fontId="4" fillId="0" borderId="0" xfId="0" applyFont="1" applyAlignment="1">
      <alignment vertical="center" wrapText="1"/>
    </xf>
    <xf numFmtId="0" fontId="1" fillId="0" borderId="0" xfId="0" applyFont="1"/>
    <xf numFmtId="0" fontId="3" fillId="0" borderId="0" xfId="0" applyFont="1" applyAlignment="1">
      <alignment vertical="center" wrapText="1"/>
    </xf>
    <xf numFmtId="0" fontId="0" fillId="3" borderId="0" xfId="0" applyFill="1"/>
    <xf numFmtId="0" fontId="2" fillId="3" borderId="0" xfId="0" applyFont="1" applyFill="1"/>
    <xf numFmtId="0" fontId="0" fillId="3" borderId="0" xfId="0" applyFill="1" applyAlignment="1">
      <alignment horizontal="right"/>
    </xf>
    <xf numFmtId="0" fontId="1" fillId="0" borderId="0" xfId="0" applyFont="1" applyAlignment="1">
      <alignment textRotation="90"/>
    </xf>
    <xf numFmtId="0" fontId="7" fillId="0" borderId="0" xfId="0" applyFont="1"/>
    <xf numFmtId="2" fontId="1" fillId="0" borderId="0" xfId="0" applyNumberFormat="1" applyFont="1"/>
    <xf numFmtId="0" fontId="10" fillId="2" borderId="0" xfId="0" applyFont="1" applyFill="1" applyAlignment="1">
      <alignment horizontal="right"/>
    </xf>
    <xf numFmtId="164" fontId="0" fillId="0" borderId="0" xfId="0" applyNumberFormat="1" applyAlignment="1">
      <alignment horizontal="right"/>
    </xf>
    <xf numFmtId="164" fontId="13" fillId="2" borderId="2" xfId="0" applyNumberFormat="1" applyFont="1" applyFill="1" applyBorder="1" applyAlignment="1">
      <alignment horizontal="center" vertical="center"/>
    </xf>
    <xf numFmtId="164" fontId="0" fillId="0" borderId="0" xfId="0" applyNumberFormat="1" applyAlignment="1">
      <alignment horizontal="center" vertical="center"/>
    </xf>
    <xf numFmtId="0" fontId="15" fillId="0" borderId="0" xfId="0" applyFont="1" applyAlignment="1">
      <alignment vertical="center"/>
    </xf>
    <xf numFmtId="0" fontId="5" fillId="0" borderId="0" xfId="0" applyFont="1" applyAlignment="1">
      <alignment horizontal="left" vertical="top"/>
    </xf>
    <xf numFmtId="0" fontId="17" fillId="0" borderId="0" xfId="0" applyFont="1" applyAlignment="1">
      <alignment horizontal="left" vertical="top" wrapText="1"/>
    </xf>
    <xf numFmtId="0" fontId="16" fillId="0" borderId="0" xfId="0" applyFont="1" applyAlignment="1">
      <alignment horizontal="left" vertical="top"/>
    </xf>
    <xf numFmtId="9" fontId="17" fillId="0" borderId="0" xfId="1" applyFont="1" applyBorder="1" applyAlignment="1">
      <alignment horizontal="left" vertical="top" wrapText="1"/>
    </xf>
    <xf numFmtId="9" fontId="5" fillId="0" borderId="0" xfId="0" applyNumberFormat="1" applyFont="1" applyAlignment="1">
      <alignment horizontal="left" vertical="top"/>
    </xf>
    <xf numFmtId="0" fontId="18" fillId="0" borderId="0" xfId="0" applyFont="1" applyAlignment="1">
      <alignment horizontal="left" vertical="top"/>
    </xf>
    <xf numFmtId="9" fontId="18" fillId="0" borderId="0" xfId="0" applyNumberFormat="1" applyFont="1" applyAlignment="1">
      <alignment horizontal="left" vertical="top"/>
    </xf>
    <xf numFmtId="165" fontId="17" fillId="0" borderId="0" xfId="1" applyNumberFormat="1" applyFont="1" applyBorder="1" applyAlignment="1">
      <alignment horizontal="left" vertical="top" wrapText="1"/>
    </xf>
    <xf numFmtId="9" fontId="0" fillId="0" borderId="0" xfId="0" applyNumberFormat="1" applyAlignment="1">
      <alignment horizontal="left"/>
    </xf>
    <xf numFmtId="0" fontId="6" fillId="4" borderId="0" xfId="0" applyFont="1" applyFill="1" applyAlignment="1">
      <alignment horizontal="center" textRotation="90" wrapText="1"/>
    </xf>
    <xf numFmtId="0" fontId="10" fillId="4" borderId="0" xfId="0" applyFont="1" applyFill="1" applyAlignment="1">
      <alignment horizontal="center"/>
    </xf>
    <xf numFmtId="0" fontId="0" fillId="4" borderId="7" xfId="0" applyFill="1" applyBorder="1"/>
    <xf numFmtId="0" fontId="5" fillId="4" borderId="7" xfId="0" applyFont="1" applyFill="1" applyBorder="1" applyAlignment="1">
      <alignment horizontal="center" textRotation="90" wrapText="1"/>
    </xf>
    <xf numFmtId="0" fontId="0" fillId="4" borderId="7" xfId="0" applyFill="1" applyBorder="1" applyAlignment="1">
      <alignment horizontal="center" textRotation="90"/>
    </xf>
    <xf numFmtId="0" fontId="1" fillId="4" borderId="0" xfId="0" applyFont="1" applyFill="1" applyAlignment="1">
      <alignment horizontal="right"/>
    </xf>
    <xf numFmtId="0" fontId="10" fillId="4" borderId="0" xfId="0" applyFont="1" applyFill="1" applyAlignment="1">
      <alignment horizontal="right"/>
    </xf>
    <xf numFmtId="0" fontId="13" fillId="4" borderId="0" xfId="0" applyFont="1" applyFill="1" applyAlignment="1">
      <alignment horizontal="right"/>
    </xf>
    <xf numFmtId="0" fontId="2" fillId="4" borderId="0" xfId="0" applyFont="1" applyFill="1"/>
    <xf numFmtId="0" fontId="0" fillId="4" borderId="0" xfId="0" applyFill="1" applyAlignment="1">
      <alignment horizontal="right"/>
    </xf>
    <xf numFmtId="0" fontId="0" fillId="4" borderId="0" xfId="0" applyFill="1" applyAlignment="1">
      <alignment horizontal="center" vertical="center" wrapText="1"/>
    </xf>
    <xf numFmtId="0" fontId="2" fillId="4" borderId="0" xfId="0" applyFont="1" applyFill="1" applyAlignment="1">
      <alignment horizontal="left"/>
    </xf>
    <xf numFmtId="0" fontId="0" fillId="4" borderId="0" xfId="0" applyFill="1" applyAlignment="1">
      <alignment horizontal="center" vertical="center"/>
    </xf>
    <xf numFmtId="0" fontId="0" fillId="4" borderId="0" xfId="0" applyFill="1"/>
    <xf numFmtId="0" fontId="0" fillId="4" borderId="0" xfId="0" applyFill="1" applyAlignment="1">
      <alignment horizontal="left"/>
    </xf>
    <xf numFmtId="0" fontId="10" fillId="4" borderId="0" xfId="0" applyFont="1" applyFill="1" applyAlignment="1">
      <alignment horizontal="center" vertical="center"/>
    </xf>
    <xf numFmtId="2" fontId="0" fillId="4" borderId="0" xfId="0" applyNumberFormat="1" applyFill="1" applyAlignment="1">
      <alignment horizontal="center" vertical="center"/>
    </xf>
    <xf numFmtId="0" fontId="13" fillId="4" borderId="0" xfId="0" applyFont="1" applyFill="1" applyAlignment="1">
      <alignment horizontal="center" vertical="center"/>
    </xf>
    <xf numFmtId="0" fontId="21" fillId="4" borderId="0" xfId="0" applyFont="1" applyFill="1" applyAlignment="1">
      <alignment wrapText="1"/>
    </xf>
    <xf numFmtId="0" fontId="22" fillId="4" borderId="0" xfId="0" applyFont="1" applyFill="1" applyAlignment="1">
      <alignment wrapText="1"/>
    </xf>
    <xf numFmtId="0" fontId="0" fillId="4" borderId="7" xfId="0" applyFill="1" applyBorder="1" applyAlignment="1">
      <alignment horizontal="center"/>
    </xf>
    <xf numFmtId="0" fontId="1" fillId="4" borderId="0" xfId="0" applyFont="1" applyFill="1" applyAlignment="1">
      <alignment horizontal="center"/>
    </xf>
    <xf numFmtId="0" fontId="14" fillId="4" borderId="0" xfId="0" applyFont="1" applyFill="1" applyAlignment="1">
      <alignment horizontal="center" vertical="center" wrapText="1"/>
    </xf>
    <xf numFmtId="0" fontId="20" fillId="6" borderId="5" xfId="0" applyFont="1" applyFill="1" applyBorder="1"/>
    <xf numFmtId="0" fontId="21" fillId="4" borderId="0" xfId="0" applyFont="1" applyFill="1"/>
    <xf numFmtId="0" fontId="21" fillId="4" borderId="0" xfId="0" applyFont="1" applyFill="1" applyAlignment="1">
      <alignment horizontal="left" vertical="top" wrapText="1"/>
    </xf>
    <xf numFmtId="0" fontId="0" fillId="2" borderId="15"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23" fillId="6" borderId="9" xfId="0" applyFont="1" applyFill="1" applyBorder="1" applyAlignment="1">
      <alignment horizontal="center" vertical="center"/>
    </xf>
    <xf numFmtId="0" fontId="23" fillId="6" borderId="7" xfId="0" applyFont="1" applyFill="1" applyBorder="1" applyAlignment="1">
      <alignment horizontal="center" vertical="center"/>
    </xf>
    <xf numFmtId="0" fontId="25" fillId="6" borderId="9" xfId="0" applyFont="1" applyFill="1" applyBorder="1"/>
    <xf numFmtId="0" fontId="23" fillId="6" borderId="0" xfId="0" applyFont="1" applyFill="1" applyAlignment="1">
      <alignment horizontal="left" vertical="center"/>
    </xf>
    <xf numFmtId="0" fontId="23" fillId="6" borderId="7" xfId="0" applyFont="1" applyFill="1" applyBorder="1" applyAlignment="1">
      <alignment horizontal="left" vertical="center"/>
    </xf>
    <xf numFmtId="0" fontId="21" fillId="4" borderId="0" xfId="0" applyFont="1" applyFill="1" applyAlignment="1">
      <alignment horizontal="left"/>
    </xf>
    <xf numFmtId="0" fontId="7" fillId="4" borderId="0" xfId="0" applyFont="1" applyFill="1"/>
    <xf numFmtId="0" fontId="3" fillId="4" borderId="0" xfId="0" applyFont="1" applyFill="1" applyAlignment="1">
      <alignment vertical="center" wrapText="1"/>
    </xf>
    <xf numFmtId="0" fontId="4" fillId="4" borderId="0" xfId="0" applyFont="1" applyFill="1" applyAlignment="1">
      <alignment vertical="center" wrapText="1"/>
    </xf>
    <xf numFmtId="0" fontId="7" fillId="4" borderId="0" xfId="0" applyFont="1" applyFill="1" applyAlignment="1">
      <alignment horizontal="right"/>
    </xf>
    <xf numFmtId="0" fontId="7" fillId="4" borderId="0" xfId="0" applyFont="1" applyFill="1" applyAlignment="1">
      <alignment horizontal="left" vertical="top"/>
    </xf>
    <xf numFmtId="0" fontId="7" fillId="4" borderId="0" xfId="0" applyFont="1" applyFill="1" applyAlignment="1">
      <alignment horizontal="center"/>
    </xf>
    <xf numFmtId="0" fontId="7" fillId="4" borderId="0" xfId="0" applyFont="1" applyFill="1" applyAlignment="1">
      <alignment horizontal="left" vertical="top" wrapText="1"/>
    </xf>
    <xf numFmtId="0" fontId="8" fillId="4" borderId="0" xfId="0" applyFont="1" applyFill="1"/>
    <xf numFmtId="0" fontId="0" fillId="4" borderId="0" xfId="0" applyFill="1" applyAlignment="1">
      <alignment textRotation="90"/>
    </xf>
    <xf numFmtId="0" fontId="1" fillId="4" borderId="0" xfId="0" applyFont="1" applyFill="1" applyAlignment="1">
      <alignment textRotation="90"/>
    </xf>
    <xf numFmtId="0" fontId="11" fillId="4" borderId="0" xfId="0" applyFont="1" applyFill="1" applyAlignment="1">
      <alignment horizontal="right" textRotation="90" wrapText="1"/>
    </xf>
    <xf numFmtId="0" fontId="19" fillId="4" borderId="0" xfId="0" applyFont="1" applyFill="1"/>
    <xf numFmtId="0" fontId="1" fillId="4" borderId="0" xfId="0" applyFont="1" applyFill="1"/>
    <xf numFmtId="0" fontId="1" fillId="7" borderId="5" xfId="0" applyFont="1" applyFill="1" applyBorder="1" applyAlignment="1">
      <alignment horizontal="center" vertical="center"/>
    </xf>
    <xf numFmtId="0" fontId="26" fillId="6" borderId="0" xfId="0" applyFont="1" applyFill="1" applyAlignment="1">
      <alignment horizontal="left" vertical="center"/>
    </xf>
    <xf numFmtId="0" fontId="0" fillId="3" borderId="0" xfId="0" applyFill="1" applyAlignment="1">
      <alignment vertical="center"/>
    </xf>
    <xf numFmtId="0" fontId="5" fillId="3" borderId="1" xfId="0" applyFont="1" applyFill="1" applyBorder="1" applyAlignment="1">
      <alignment vertical="center"/>
    </xf>
    <xf numFmtId="0" fontId="0" fillId="3" borderId="1" xfId="0" applyFill="1" applyBorder="1" applyAlignment="1">
      <alignment vertical="center"/>
    </xf>
    <xf numFmtId="0" fontId="0" fillId="3" borderId="0" xfId="0" applyFill="1" applyAlignment="1">
      <alignment horizontal="right" vertical="center"/>
    </xf>
    <xf numFmtId="0" fontId="0" fillId="3" borderId="6" xfId="0" applyFill="1" applyBorder="1" applyAlignment="1">
      <alignment vertical="center"/>
    </xf>
    <xf numFmtId="0" fontId="19" fillId="4" borderId="6" xfId="0" applyFont="1" applyFill="1" applyBorder="1" applyAlignment="1">
      <alignment horizontal="center" vertical="center"/>
    </xf>
    <xf numFmtId="0" fontId="0" fillId="5" borderId="2" xfId="0" applyFill="1" applyBorder="1" applyAlignment="1" applyProtection="1">
      <alignment horizontal="center" vertical="center"/>
      <protection hidden="1"/>
    </xf>
    <xf numFmtId="0" fontId="0" fillId="7" borderId="2" xfId="0" applyFill="1" applyBorder="1" applyAlignment="1" applyProtection="1">
      <alignment horizontal="center" vertical="center"/>
      <protection hidden="1"/>
    </xf>
    <xf numFmtId="0" fontId="0" fillId="4" borderId="6" xfId="0" applyFill="1" applyBorder="1" applyAlignment="1" applyProtection="1">
      <alignment horizontal="center" vertical="center"/>
      <protection hidden="1"/>
    </xf>
    <xf numFmtId="0" fontId="0" fillId="5" borderId="3" xfId="0" applyFill="1" applyBorder="1" applyAlignment="1" applyProtection="1">
      <alignment horizontal="center" vertical="center"/>
      <protection hidden="1"/>
    </xf>
    <xf numFmtId="2" fontId="0" fillId="5" borderId="2" xfId="0" applyNumberFormat="1" applyFill="1" applyBorder="1" applyAlignment="1" applyProtection="1">
      <alignment horizontal="center" vertical="center"/>
      <protection hidden="1"/>
    </xf>
    <xf numFmtId="0" fontId="12" fillId="4" borderId="3" xfId="0" applyFont="1" applyFill="1" applyBorder="1" applyAlignment="1" applyProtection="1">
      <alignment horizontal="center" vertical="center"/>
      <protection locked="0"/>
    </xf>
    <xf numFmtId="0" fontId="12" fillId="4" borderId="2" xfId="0" applyFont="1" applyFill="1" applyBorder="1" applyAlignment="1" applyProtection="1">
      <alignment horizontal="center" vertical="center"/>
      <protection locked="0"/>
    </xf>
    <xf numFmtId="0" fontId="11" fillId="4" borderId="3" xfId="0" applyFont="1" applyFill="1" applyBorder="1" applyAlignment="1" applyProtection="1">
      <alignment horizontal="center" vertical="center"/>
      <protection locked="0"/>
    </xf>
    <xf numFmtId="0" fontId="1" fillId="7" borderId="2" xfId="0" applyFont="1" applyFill="1" applyBorder="1" applyAlignment="1">
      <alignment horizontal="center" vertical="center"/>
    </xf>
    <xf numFmtId="0" fontId="30" fillId="4" borderId="7" xfId="0" applyFont="1" applyFill="1" applyBorder="1" applyAlignment="1">
      <alignment horizontal="center" textRotation="90" wrapText="1"/>
    </xf>
    <xf numFmtId="0" fontId="31" fillId="4" borderId="7" xfId="0" applyFont="1" applyFill="1" applyBorder="1" applyAlignment="1">
      <alignment horizontal="right" wrapText="1"/>
    </xf>
    <xf numFmtId="0" fontId="32" fillId="4" borderId="7" xfId="0" applyFont="1" applyFill="1" applyBorder="1" applyAlignment="1">
      <alignment horizontal="center" textRotation="90"/>
    </xf>
    <xf numFmtId="0" fontId="33" fillId="4" borderId="7" xfId="0" applyFont="1" applyFill="1" applyBorder="1" applyAlignment="1">
      <alignment horizontal="center" textRotation="90"/>
    </xf>
    <xf numFmtId="0" fontId="34" fillId="4" borderId="7" xfId="0" applyFont="1" applyFill="1" applyBorder="1" applyAlignment="1">
      <alignment horizontal="center" textRotation="90" wrapText="1"/>
    </xf>
    <xf numFmtId="0" fontId="35" fillId="4" borderId="0" xfId="0" applyFont="1" applyFill="1"/>
    <xf numFmtId="0" fontId="35" fillId="4" borderId="0" xfId="0" applyFont="1" applyFill="1" applyAlignment="1">
      <alignment horizontal="left"/>
    </xf>
    <xf numFmtId="0" fontId="33" fillId="4" borderId="0" xfId="0" applyFont="1" applyFill="1"/>
    <xf numFmtId="0" fontId="33" fillId="4" borderId="0" xfId="0" applyFont="1" applyFill="1" applyAlignment="1" applyProtection="1">
      <alignment horizontal="center" vertical="center"/>
      <protection hidden="1"/>
    </xf>
    <xf numFmtId="0" fontId="35" fillId="4" borderId="0" xfId="0" applyFont="1" applyFill="1" applyAlignment="1" applyProtection="1">
      <alignment horizontal="center" vertical="center"/>
      <protection hidden="1"/>
    </xf>
    <xf numFmtId="0" fontId="33" fillId="4" borderId="0" xfId="0" applyFont="1" applyFill="1" applyAlignment="1">
      <alignment horizontal="center" vertical="center"/>
    </xf>
    <xf numFmtId="0" fontId="36"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wrapText="1"/>
      <protection hidden="1"/>
    </xf>
    <xf numFmtId="0" fontId="37" fillId="4" borderId="0" xfId="0" applyFont="1" applyFill="1" applyAlignment="1" applyProtection="1">
      <alignment horizontal="center" vertical="center"/>
      <protection hidden="1"/>
    </xf>
    <xf numFmtId="0" fontId="33" fillId="4" borderId="0" xfId="0" applyFont="1" applyFill="1" applyAlignment="1">
      <alignment horizontal="right" vertical="center"/>
    </xf>
    <xf numFmtId="164" fontId="37" fillId="4" borderId="0" xfId="0" applyNumberFormat="1" applyFont="1" applyFill="1" applyAlignment="1" applyProtection="1">
      <alignment horizontal="center" vertical="center"/>
      <protection hidden="1"/>
    </xf>
    <xf numFmtId="164" fontId="36" fillId="4" borderId="0" xfId="0" applyNumberFormat="1" applyFont="1" applyFill="1" applyAlignment="1" applyProtection="1">
      <alignment horizontal="center" vertical="center"/>
      <protection hidden="1"/>
    </xf>
    <xf numFmtId="0" fontId="26" fillId="6" borderId="8" xfId="0" applyFont="1" applyFill="1" applyBorder="1" applyAlignment="1">
      <alignment horizontal="center" vertical="center"/>
    </xf>
    <xf numFmtId="0" fontId="0" fillId="4" borderId="20" xfId="0" applyFill="1" applyBorder="1"/>
    <xf numFmtId="0" fontId="0" fillId="4" borderId="2" xfId="0" applyFill="1" applyBorder="1"/>
    <xf numFmtId="0" fontId="0" fillId="4" borderId="4" xfId="0" applyFill="1" applyBorder="1"/>
    <xf numFmtId="0" fontId="0" fillId="4" borderId="5" xfId="0" applyFill="1" applyBorder="1"/>
    <xf numFmtId="0" fontId="1" fillId="4" borderId="0" xfId="0" applyFont="1" applyFill="1" applyAlignment="1">
      <alignment horizontal="right" vertical="top"/>
    </xf>
    <xf numFmtId="0" fontId="39" fillId="6" borderId="0" xfId="0" applyFont="1" applyFill="1" applyAlignment="1">
      <alignment horizontal="left" vertical="center"/>
    </xf>
    <xf numFmtId="0" fontId="40" fillId="4" borderId="0" xfId="0" applyFont="1" applyFill="1" applyAlignment="1">
      <alignment horizontal="right" vertical="center" wrapText="1"/>
    </xf>
    <xf numFmtId="0" fontId="40" fillId="0" borderId="0" xfId="0" applyFont="1" applyAlignment="1">
      <alignment horizontal="right" vertical="center" wrapText="1"/>
    </xf>
    <xf numFmtId="0" fontId="1" fillId="0" borderId="0" xfId="0" applyFont="1" applyAlignment="1">
      <alignment horizontal="right"/>
    </xf>
    <xf numFmtId="0" fontId="19" fillId="4" borderId="0" xfId="0" applyFont="1" applyFill="1" applyAlignment="1" applyProtection="1">
      <alignment textRotation="90"/>
      <protection hidden="1"/>
    </xf>
    <xf numFmtId="0" fontId="19" fillId="4" borderId="0" xfId="0" applyFont="1" applyFill="1" applyAlignment="1" applyProtection="1">
      <alignment horizontal="left" vertical="top"/>
      <protection hidden="1"/>
    </xf>
    <xf numFmtId="0" fontId="19" fillId="4" borderId="0" xfId="0" applyFont="1" applyFill="1" applyAlignment="1" applyProtection="1">
      <alignment horizontal="right"/>
      <protection hidden="1"/>
    </xf>
    <xf numFmtId="0" fontId="19" fillId="4" borderId="0" xfId="0" quotePrefix="1" applyFont="1" applyFill="1" applyAlignment="1" applyProtection="1">
      <alignment horizontal="right"/>
      <protection hidden="1"/>
    </xf>
    <xf numFmtId="0" fontId="0" fillId="4" borderId="16" xfId="0" applyFill="1" applyBorder="1" applyAlignment="1">
      <alignment horizontal="center" vertical="center"/>
    </xf>
    <xf numFmtId="0" fontId="26" fillId="4" borderId="0" xfId="0" applyFont="1" applyFill="1" applyAlignment="1">
      <alignment horizontal="left" vertical="center"/>
    </xf>
    <xf numFmtId="0" fontId="41" fillId="6" borderId="0" xfId="0" applyFont="1" applyFill="1" applyAlignment="1" applyProtection="1">
      <alignment horizontal="center"/>
      <protection hidden="1"/>
    </xf>
    <xf numFmtId="0" fontId="42" fillId="6" borderId="0" xfId="0" applyFont="1" applyFill="1" applyAlignment="1" applyProtection="1">
      <alignment horizontal="left" vertical="center" wrapText="1"/>
      <protection hidden="1"/>
    </xf>
    <xf numFmtId="0" fontId="41" fillId="6" borderId="0" xfId="0" applyFont="1" applyFill="1" applyProtection="1">
      <protection hidden="1"/>
    </xf>
    <xf numFmtId="0" fontId="41" fillId="6" borderId="0" xfId="0" applyFont="1" applyFill="1"/>
    <xf numFmtId="0" fontId="0" fillId="6" borderId="0" xfId="0" applyFill="1"/>
    <xf numFmtId="0" fontId="19" fillId="6" borderId="0" xfId="0" applyFont="1" applyFill="1"/>
    <xf numFmtId="0" fontId="41" fillId="4" borderId="0" xfId="0" applyFont="1" applyFill="1"/>
    <xf numFmtId="2" fontId="0" fillId="0" borderId="2" xfId="0" applyNumberFormat="1" applyBorder="1" applyAlignment="1">
      <alignment horizontal="center" vertical="center"/>
    </xf>
    <xf numFmtId="14" fontId="0" fillId="0" borderId="2" xfId="0" applyNumberFormat="1" applyBorder="1" applyAlignment="1">
      <alignment horizontal="center" vertical="center"/>
    </xf>
    <xf numFmtId="0" fontId="0" fillId="4" borderId="17" xfId="0" applyFill="1" applyBorder="1" applyAlignment="1" applyProtection="1">
      <alignment horizontal="center" vertical="center"/>
      <protection hidden="1"/>
    </xf>
    <xf numFmtId="0" fontId="0" fillId="4"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35" fillId="4" borderId="0" xfId="0" applyFont="1" applyFill="1" applyAlignment="1">
      <alignment horizontal="right" vertical="center"/>
    </xf>
    <xf numFmtId="0" fontId="5" fillId="4" borderId="0" xfId="0" applyFont="1" applyFill="1" applyAlignment="1">
      <alignment horizontal="center" vertical="center"/>
    </xf>
    <xf numFmtId="0" fontId="6" fillId="4" borderId="0" xfId="0" applyFont="1" applyFill="1"/>
    <xf numFmtId="0" fontId="6" fillId="4" borderId="0" xfId="0" applyFont="1" applyFill="1" applyAlignment="1">
      <alignment horizontal="right"/>
    </xf>
    <xf numFmtId="0" fontId="0" fillId="4" borderId="1" xfId="0" applyFill="1" applyBorder="1"/>
    <xf numFmtId="0" fontId="0" fillId="0" borderId="0" xfId="0" applyAlignment="1">
      <alignment vertical="top"/>
    </xf>
    <xf numFmtId="0" fontId="44" fillId="4" borderId="15" xfId="0" applyFont="1" applyFill="1" applyBorder="1" applyAlignment="1" applyProtection="1">
      <alignment vertical="top" wrapText="1"/>
      <protection locked="0"/>
    </xf>
    <xf numFmtId="0" fontId="20" fillId="4" borderId="3" xfId="0" applyFont="1" applyFill="1" applyBorder="1" applyAlignment="1" applyProtection="1">
      <alignment vertical="top" wrapText="1"/>
      <protection locked="0"/>
    </xf>
    <xf numFmtId="0" fontId="0" fillId="0" borderId="0" xfId="0" applyProtection="1">
      <protection hidden="1"/>
    </xf>
    <xf numFmtId="0" fontId="0" fillId="4" borderId="0" xfId="0" applyFill="1" applyProtection="1">
      <protection hidden="1"/>
    </xf>
    <xf numFmtId="0" fontId="1" fillId="4" borderId="0" xfId="0" applyFont="1" applyFill="1" applyAlignment="1" applyProtection="1">
      <alignment horizontal="right"/>
      <protection hidden="1"/>
    </xf>
    <xf numFmtId="0" fontId="0" fillId="4" borderId="0" xfId="0" applyFill="1" applyAlignment="1" applyProtection="1">
      <alignment horizontal="right"/>
      <protection hidden="1"/>
    </xf>
    <xf numFmtId="0" fontId="7" fillId="4" borderId="0" xfId="0" applyFont="1" applyFill="1" applyProtection="1">
      <protection hidden="1"/>
    </xf>
    <xf numFmtId="0" fontId="39" fillId="6" borderId="0" xfId="0" applyFont="1" applyFill="1" applyAlignment="1" applyProtection="1">
      <alignment horizontal="left" vertical="center"/>
      <protection hidden="1"/>
    </xf>
    <xf numFmtId="0" fontId="26" fillId="6" borderId="0" xfId="0" applyFont="1" applyFill="1" applyAlignment="1" applyProtection="1">
      <alignment horizontal="left" vertical="center"/>
      <protection hidden="1"/>
    </xf>
    <xf numFmtId="0" fontId="22" fillId="4" borderId="24" xfId="0" applyFont="1" applyFill="1" applyBorder="1" applyProtection="1">
      <protection hidden="1"/>
    </xf>
    <xf numFmtId="0" fontId="0" fillId="4" borderId="25" xfId="0" applyFill="1" applyBorder="1" applyProtection="1">
      <protection hidden="1"/>
    </xf>
    <xf numFmtId="0" fontId="1" fillId="4" borderId="25" xfId="0" applyFont="1" applyFill="1" applyBorder="1" applyAlignment="1" applyProtection="1">
      <alignment horizontal="right"/>
      <protection hidden="1"/>
    </xf>
    <xf numFmtId="0" fontId="0" fillId="4" borderId="25" xfId="0" applyFill="1" applyBorder="1" applyAlignment="1" applyProtection="1">
      <alignment horizontal="right"/>
      <protection hidden="1"/>
    </xf>
    <xf numFmtId="0" fontId="0" fillId="4" borderId="26" xfId="0" applyFill="1" applyBorder="1" applyAlignment="1" applyProtection="1">
      <alignment horizontal="right"/>
      <protection hidden="1"/>
    </xf>
    <xf numFmtId="0" fontId="1" fillId="0" borderId="0" xfId="0" applyFont="1" applyAlignment="1" applyProtection="1">
      <alignment textRotation="90"/>
      <protection hidden="1"/>
    </xf>
    <xf numFmtId="0" fontId="1" fillId="4" borderId="0" xfId="0" applyFont="1" applyFill="1" applyAlignment="1" applyProtection="1">
      <alignment textRotation="90"/>
      <protection hidden="1"/>
    </xf>
    <xf numFmtId="0" fontId="11" fillId="4" borderId="0" xfId="0" applyFont="1" applyFill="1" applyAlignment="1" applyProtection="1">
      <alignment horizontal="right" textRotation="90" wrapText="1"/>
      <protection hidden="1"/>
    </xf>
    <xf numFmtId="0" fontId="7" fillId="4" borderId="0" xfId="0" applyFont="1" applyFill="1" applyAlignment="1" applyProtection="1">
      <alignment horizontal="center"/>
      <protection hidden="1"/>
    </xf>
    <xf numFmtId="0" fontId="37" fillId="4" borderId="0" xfId="0" applyFont="1" applyFill="1" applyAlignment="1" applyProtection="1">
      <alignment horizontal="left" vertical="center" wrapText="1"/>
      <protection hidden="1"/>
    </xf>
    <xf numFmtId="0" fontId="22" fillId="4" borderId="0" xfId="0" applyFont="1" applyFill="1" applyAlignment="1" applyProtection="1">
      <alignment wrapText="1"/>
      <protection hidden="1"/>
    </xf>
    <xf numFmtId="0" fontId="6" fillId="4" borderId="0" xfId="0" applyFont="1" applyFill="1" applyAlignment="1" applyProtection="1">
      <alignment horizontal="center" textRotation="90" wrapText="1"/>
      <protection hidden="1"/>
    </xf>
    <xf numFmtId="0" fontId="10" fillId="4" borderId="0" xfId="0" applyFont="1" applyFill="1" applyAlignment="1" applyProtection="1">
      <alignment horizontal="center"/>
      <protection hidden="1"/>
    </xf>
    <xf numFmtId="0" fontId="10" fillId="4" borderId="0" xfId="0" applyFont="1" applyFill="1" applyAlignment="1" applyProtection="1">
      <alignment horizontal="right"/>
      <protection hidden="1"/>
    </xf>
    <xf numFmtId="0" fontId="31" fillId="4" borderId="7" xfId="0" applyFont="1" applyFill="1" applyBorder="1" applyAlignment="1" applyProtection="1">
      <alignment horizontal="right" wrapText="1"/>
      <protection hidden="1"/>
    </xf>
    <xf numFmtId="0" fontId="32" fillId="4" borderId="7" xfId="0" applyFont="1" applyFill="1" applyBorder="1" applyAlignment="1" applyProtection="1">
      <alignment horizontal="center" textRotation="90"/>
      <protection hidden="1"/>
    </xf>
    <xf numFmtId="0" fontId="0" fillId="4" borderId="7" xfId="0" applyFill="1" applyBorder="1" applyAlignment="1" applyProtection="1">
      <alignment horizontal="center"/>
      <protection hidden="1"/>
    </xf>
    <xf numFmtId="0" fontId="0" fillId="4" borderId="7" xfId="0" applyFill="1" applyBorder="1" applyAlignment="1" applyProtection="1">
      <alignment horizontal="center" textRotation="90"/>
      <protection hidden="1"/>
    </xf>
    <xf numFmtId="0" fontId="33" fillId="4" borderId="7" xfId="0" applyFont="1" applyFill="1" applyBorder="1" applyAlignment="1" applyProtection="1">
      <alignment horizontal="center" textRotation="90"/>
      <protection hidden="1"/>
    </xf>
    <xf numFmtId="0" fontId="30" fillId="4" borderId="7" xfId="0" applyFont="1" applyFill="1" applyBorder="1" applyAlignment="1" applyProtection="1">
      <alignment horizontal="center" textRotation="90" wrapText="1"/>
      <protection hidden="1"/>
    </xf>
    <xf numFmtId="0" fontId="0" fillId="4" borderId="0" xfId="0" applyFill="1" applyAlignment="1" applyProtection="1">
      <alignment textRotation="90"/>
      <protection hidden="1"/>
    </xf>
    <xf numFmtId="0" fontId="0" fillId="4" borderId="7" xfId="0" applyFill="1" applyBorder="1" applyProtection="1">
      <protection hidden="1"/>
    </xf>
    <xf numFmtId="0" fontId="5" fillId="4" borderId="7" xfId="0" applyFont="1" applyFill="1" applyBorder="1" applyAlignment="1" applyProtection="1">
      <alignment horizontal="center" textRotation="90" wrapText="1"/>
      <protection hidden="1"/>
    </xf>
    <xf numFmtId="0" fontId="34" fillId="4" borderId="7" xfId="0" applyFont="1" applyFill="1" applyBorder="1" applyAlignment="1" applyProtection="1">
      <alignment horizontal="center" textRotation="90" wrapText="1"/>
      <protection hidden="1"/>
    </xf>
    <xf numFmtId="0" fontId="31" fillId="4" borderId="0" xfId="0" applyFont="1" applyFill="1" applyAlignment="1" applyProtection="1">
      <alignment horizontal="right" wrapText="1"/>
      <protection hidden="1"/>
    </xf>
    <xf numFmtId="0" fontId="32" fillId="4" borderId="0" xfId="0" applyFont="1" applyFill="1" applyAlignment="1" applyProtection="1">
      <alignment horizontal="center" textRotation="90"/>
      <protection hidden="1"/>
    </xf>
    <xf numFmtId="0" fontId="0" fillId="4" borderId="0" xfId="0" applyFill="1" applyAlignment="1" applyProtection="1">
      <alignment horizontal="center"/>
      <protection hidden="1"/>
    </xf>
    <xf numFmtId="0" fontId="0" fillId="4" borderId="0" xfId="0" applyFill="1" applyAlignment="1" applyProtection="1">
      <alignment horizontal="center" textRotation="90"/>
      <protection hidden="1"/>
    </xf>
    <xf numFmtId="0" fontId="33" fillId="4" borderId="0" xfId="0" applyFont="1" applyFill="1" applyAlignment="1" applyProtection="1">
      <alignment horizontal="center" textRotation="90"/>
      <protection hidden="1"/>
    </xf>
    <xf numFmtId="0" fontId="30" fillId="4" borderId="0" xfId="0" applyFont="1" applyFill="1" applyAlignment="1" applyProtection="1">
      <alignment horizontal="center" textRotation="90" wrapText="1"/>
      <protection hidden="1"/>
    </xf>
    <xf numFmtId="0" fontId="5" fillId="4" borderId="0" xfId="0" applyFont="1" applyFill="1" applyAlignment="1" applyProtection="1">
      <alignment horizontal="center" textRotation="90" wrapText="1"/>
      <protection hidden="1"/>
    </xf>
    <xf numFmtId="0" fontId="32" fillId="4" borderId="0" xfId="0" applyFont="1" applyFill="1" applyAlignment="1" applyProtection="1">
      <alignment horizontal="center" textRotation="90" wrapText="1"/>
      <protection hidden="1"/>
    </xf>
    <xf numFmtId="0" fontId="34" fillId="4" borderId="0" xfId="0" applyFont="1" applyFill="1" applyAlignment="1" applyProtection="1">
      <alignment horizontal="center" textRotation="90" wrapText="1"/>
      <protection hidden="1"/>
    </xf>
    <xf numFmtId="0" fontId="1" fillId="0" borderId="0" xfId="0" applyFont="1" applyProtection="1">
      <protection hidden="1"/>
    </xf>
    <xf numFmtId="0" fontId="1" fillId="4" borderId="0" xfId="0" applyFont="1" applyFill="1" applyProtection="1">
      <protection hidden="1"/>
    </xf>
    <xf numFmtId="0" fontId="21" fillId="4" borderId="0" xfId="0" applyFont="1" applyFill="1" applyProtection="1">
      <protection hidden="1"/>
    </xf>
    <xf numFmtId="0" fontId="2" fillId="4" borderId="0" xfId="0" applyFont="1" applyFill="1" applyProtection="1">
      <protection hidden="1"/>
    </xf>
    <xf numFmtId="0" fontId="35" fillId="4" borderId="0" xfId="0" applyFont="1" applyFill="1" applyProtection="1">
      <protection hidden="1"/>
    </xf>
    <xf numFmtId="0" fontId="0" fillId="3" borderId="0" xfId="0" applyFill="1" applyProtection="1">
      <protection hidden="1"/>
    </xf>
    <xf numFmtId="2" fontId="1" fillId="0" borderId="0" xfId="0" applyNumberFormat="1" applyFont="1" applyProtection="1">
      <protection hidden="1"/>
    </xf>
    <xf numFmtId="0" fontId="21" fillId="4" borderId="0" xfId="0" applyFont="1" applyFill="1" applyAlignment="1" applyProtection="1">
      <alignment wrapText="1"/>
      <protection hidden="1"/>
    </xf>
    <xf numFmtId="0" fontId="13" fillId="4" borderId="0" xfId="0" applyFont="1" applyFill="1" applyAlignment="1" applyProtection="1">
      <alignment horizontal="right"/>
      <protection hidden="1"/>
    </xf>
    <xf numFmtId="0" fontId="10" fillId="2" borderId="0" xfId="0" applyFont="1" applyFill="1" applyAlignment="1" applyProtection="1">
      <alignment horizontal="right"/>
      <protection hidden="1"/>
    </xf>
    <xf numFmtId="0" fontId="7" fillId="4" borderId="0" xfId="0" applyFont="1" applyFill="1" applyAlignment="1" applyProtection="1">
      <alignment horizontal="left" vertical="top"/>
      <protection hidden="1"/>
    </xf>
    <xf numFmtId="0" fontId="7" fillId="4" borderId="0" xfId="0" applyFont="1" applyFill="1" applyAlignment="1" applyProtection="1">
      <alignment horizontal="left" vertical="top" wrapText="1"/>
      <protection hidden="1"/>
    </xf>
    <xf numFmtId="0" fontId="20" fillId="6" borderId="5" xfId="0" applyFont="1" applyFill="1" applyBorder="1" applyProtection="1">
      <protection hidden="1"/>
    </xf>
    <xf numFmtId="0" fontId="1" fillId="7" borderId="5" xfId="0" applyFont="1" applyFill="1" applyBorder="1" applyAlignment="1" applyProtection="1">
      <alignment horizontal="center" vertical="center"/>
      <protection hidden="1"/>
    </xf>
    <xf numFmtId="0" fontId="0" fillId="3" borderId="0" xfId="0" applyFill="1" applyAlignment="1" applyProtection="1">
      <alignment horizontal="right"/>
      <protection hidden="1"/>
    </xf>
    <xf numFmtId="0" fontId="12" fillId="4" borderId="3" xfId="0" applyFont="1" applyFill="1" applyBorder="1" applyAlignment="1" applyProtection="1">
      <alignment horizontal="center" vertical="center"/>
      <protection hidden="1"/>
    </xf>
    <xf numFmtId="0" fontId="0" fillId="0" borderId="0" xfId="0" quotePrefix="1" applyProtection="1">
      <protection hidden="1"/>
    </xf>
    <xf numFmtId="0" fontId="20" fillId="6" borderId="2" xfId="0" applyFont="1" applyFill="1" applyBorder="1" applyAlignment="1" applyProtection="1">
      <alignment horizontal="left" vertical="center" wrapText="1"/>
      <protection hidden="1"/>
    </xf>
    <xf numFmtId="0" fontId="0" fillId="4" borderId="5" xfId="0" applyFill="1" applyBorder="1" applyAlignment="1" applyProtection="1">
      <alignment horizontal="center" vertical="center"/>
      <protection hidden="1"/>
    </xf>
    <xf numFmtId="0" fontId="1" fillId="7" borderId="2" xfId="0" applyFont="1" applyFill="1" applyBorder="1" applyAlignment="1" applyProtection="1">
      <alignment horizontal="center" vertical="center"/>
      <protection hidden="1"/>
    </xf>
    <xf numFmtId="0" fontId="0" fillId="2" borderId="15" xfId="0" applyFill="1" applyBorder="1" applyAlignment="1" applyProtection="1">
      <alignment horizontal="center" vertical="center"/>
      <protection hidden="1"/>
    </xf>
    <xf numFmtId="0" fontId="12" fillId="4" borderId="2" xfId="0" applyFont="1" applyFill="1" applyBorder="1" applyAlignment="1" applyProtection="1">
      <alignment horizontal="center" vertical="center"/>
      <protection hidden="1"/>
    </xf>
    <xf numFmtId="164" fontId="13" fillId="2" borderId="2" xfId="0" applyNumberFormat="1" applyFont="1" applyFill="1" applyBorder="1" applyAlignment="1" applyProtection="1">
      <alignment horizontal="center" vertical="center"/>
      <protection hidden="1"/>
    </xf>
    <xf numFmtId="0" fontId="0" fillId="4" borderId="4" xfId="0" applyFill="1" applyBorder="1" applyProtection="1">
      <protection hidden="1"/>
    </xf>
    <xf numFmtId="0" fontId="7" fillId="4" borderId="0" xfId="0" applyFont="1" applyFill="1" applyAlignment="1" applyProtection="1">
      <alignment horizontal="right"/>
      <protection hidden="1"/>
    </xf>
    <xf numFmtId="0" fontId="0" fillId="4" borderId="2" xfId="0" applyFill="1" applyBorder="1" applyProtection="1">
      <protection hidden="1"/>
    </xf>
    <xf numFmtId="0" fontId="33" fillId="4" borderId="0" xfId="0" applyFont="1" applyFill="1" applyProtection="1">
      <protection hidden="1"/>
    </xf>
    <xf numFmtId="0" fontId="0" fillId="6" borderId="2" xfId="0" applyFill="1" applyBorder="1" applyAlignment="1" applyProtection="1">
      <alignment horizontal="center" vertical="center" wrapText="1"/>
      <protection hidden="1"/>
    </xf>
    <xf numFmtId="0" fontId="19" fillId="4" borderId="0" xfId="0" applyFont="1" applyFill="1" applyProtection="1">
      <protection hidden="1"/>
    </xf>
    <xf numFmtId="0" fontId="1" fillId="4" borderId="0" xfId="0" applyFont="1" applyFill="1" applyAlignment="1" applyProtection="1">
      <alignment horizontal="center"/>
      <protection hidden="1"/>
    </xf>
    <xf numFmtId="0" fontId="2" fillId="4" borderId="0" xfId="0" applyFont="1" applyFill="1" applyAlignment="1" applyProtection="1">
      <alignment horizontal="left"/>
      <protection hidden="1"/>
    </xf>
    <xf numFmtId="0" fontId="35" fillId="4" borderId="0" xfId="0" applyFont="1" applyFill="1" applyAlignment="1" applyProtection="1">
      <alignment horizontal="left"/>
      <protection hidden="1"/>
    </xf>
    <xf numFmtId="0" fontId="13" fillId="4" borderId="0" xfId="0" applyFont="1" applyFill="1" applyAlignment="1" applyProtection="1">
      <alignment horizontal="center" vertical="center"/>
      <protection hidden="1"/>
    </xf>
    <xf numFmtId="0" fontId="0" fillId="3" borderId="0" xfId="0" applyFill="1" applyAlignment="1" applyProtection="1">
      <alignment horizontal="right" vertical="center"/>
      <protection hidden="1"/>
    </xf>
    <xf numFmtId="0" fontId="0" fillId="3" borderId="0" xfId="0" applyFill="1" applyAlignment="1" applyProtection="1">
      <alignment vertical="center"/>
      <protection hidden="1"/>
    </xf>
    <xf numFmtId="0" fontId="0" fillId="3" borderId="6" xfId="0" applyFill="1" applyBorder="1" applyAlignment="1" applyProtection="1">
      <alignment vertical="center"/>
      <protection hidden="1"/>
    </xf>
    <xf numFmtId="0" fontId="0" fillId="4" borderId="5" xfId="0" applyFill="1" applyBorder="1" applyProtection="1">
      <protection hidden="1"/>
    </xf>
    <xf numFmtId="0" fontId="0" fillId="4" borderId="20" xfId="0" applyFill="1" applyBorder="1" applyProtection="1">
      <protection hidden="1"/>
    </xf>
    <xf numFmtId="0" fontId="0" fillId="4" borderId="4" xfId="0" applyFill="1" applyBorder="1" applyAlignment="1" applyProtection="1">
      <alignment horizontal="center" vertical="center"/>
      <protection hidden="1"/>
    </xf>
    <xf numFmtId="0" fontId="0" fillId="4" borderId="0" xfId="0" applyFill="1" applyAlignment="1" applyProtection="1">
      <alignment horizontal="center" vertical="center" wrapText="1"/>
      <protection hidden="1"/>
    </xf>
    <xf numFmtId="0" fontId="10" fillId="4" borderId="0" xfId="0" applyFont="1" applyFill="1" applyAlignment="1" applyProtection="1">
      <alignment horizontal="center" vertical="center"/>
      <protection hidden="1"/>
    </xf>
    <xf numFmtId="2" fontId="0" fillId="4" borderId="0" xfId="0" applyNumberFormat="1" applyFill="1" applyAlignment="1" applyProtection="1">
      <alignment horizontal="center" vertical="center"/>
      <protection hidden="1"/>
    </xf>
    <xf numFmtId="164" fontId="0" fillId="0" borderId="0" xfId="0" applyNumberFormat="1" applyAlignment="1" applyProtection="1">
      <alignment horizontal="center" vertical="center"/>
      <protection hidden="1"/>
    </xf>
    <xf numFmtId="0" fontId="0" fillId="3" borderId="1" xfId="0" applyFill="1" applyBorder="1" applyAlignment="1" applyProtection="1">
      <alignment vertical="center"/>
      <protection hidden="1"/>
    </xf>
    <xf numFmtId="0" fontId="0" fillId="4" borderId="16" xfId="0" applyFill="1" applyBorder="1" applyAlignment="1" applyProtection="1">
      <alignment horizontal="center" vertical="center"/>
      <protection hidden="1"/>
    </xf>
    <xf numFmtId="0" fontId="20" fillId="6" borderId="2" xfId="0" applyFont="1" applyFill="1" applyBorder="1" applyAlignment="1" applyProtection="1">
      <alignment horizontal="left" vertical="center"/>
      <protection hidden="1"/>
    </xf>
    <xf numFmtId="0" fontId="0" fillId="6" borderId="2" xfId="0" applyFill="1" applyBorder="1" applyAlignment="1" applyProtection="1">
      <alignment horizontal="center" vertical="center"/>
      <protection hidden="1"/>
    </xf>
    <xf numFmtId="0" fontId="2" fillId="3" borderId="0" xfId="0" applyFont="1" applyFill="1" applyProtection="1">
      <protection hidden="1"/>
    </xf>
    <xf numFmtId="0" fontId="5" fillId="3" borderId="1" xfId="0" applyFont="1" applyFill="1" applyBorder="1" applyAlignment="1" applyProtection="1">
      <alignment vertical="center"/>
      <protection hidden="1"/>
    </xf>
    <xf numFmtId="0" fontId="21" fillId="4" borderId="0" xfId="0" applyFont="1" applyFill="1" applyAlignment="1" applyProtection="1">
      <alignment horizontal="left"/>
      <protection hidden="1"/>
    </xf>
    <xf numFmtId="0" fontId="21" fillId="4" borderId="0" xfId="0" applyFont="1" applyFill="1" applyAlignment="1" applyProtection="1">
      <alignment horizontal="left" vertical="top" wrapText="1"/>
      <protection hidden="1"/>
    </xf>
    <xf numFmtId="0" fontId="0" fillId="0" borderId="0" xfId="0" applyAlignment="1" applyProtection="1">
      <alignment vertical="top"/>
      <protection hidden="1"/>
    </xf>
    <xf numFmtId="0" fontId="0" fillId="0" borderId="0" xfId="0" applyAlignment="1" applyProtection="1">
      <alignment horizontal="right"/>
      <protection hidden="1"/>
    </xf>
    <xf numFmtId="0" fontId="0" fillId="4" borderId="0" xfId="0" applyFill="1" applyAlignment="1" applyProtection="1">
      <alignment horizontal="left"/>
      <protection hidden="1"/>
    </xf>
    <xf numFmtId="0" fontId="33" fillId="4" borderId="0" xfId="0" applyFont="1" applyFill="1" applyAlignment="1" applyProtection="1">
      <alignment horizontal="right" vertical="center"/>
      <protection hidden="1"/>
    </xf>
    <xf numFmtId="164" fontId="0" fillId="0" borderId="0" xfId="0" applyNumberFormat="1" applyAlignment="1" applyProtection="1">
      <alignment horizontal="right"/>
      <protection hidden="1"/>
    </xf>
    <xf numFmtId="0" fontId="8" fillId="4" borderId="0" xfId="0" applyFont="1" applyFill="1" applyProtection="1">
      <protection hidden="1"/>
    </xf>
    <xf numFmtId="0" fontId="23" fillId="6" borderId="9" xfId="0" applyFont="1" applyFill="1" applyBorder="1" applyAlignment="1" applyProtection="1">
      <alignment horizontal="center" vertical="center"/>
      <protection hidden="1"/>
    </xf>
    <xf numFmtId="0" fontId="23" fillId="6" borderId="7" xfId="0" applyFont="1" applyFill="1" applyBorder="1" applyAlignment="1" applyProtection="1">
      <alignment horizontal="center" vertical="center"/>
      <protection hidden="1"/>
    </xf>
    <xf numFmtId="0" fontId="26" fillId="6" borderId="8" xfId="0" applyFont="1" applyFill="1" applyBorder="1" applyAlignment="1" applyProtection="1">
      <alignment horizontal="center" vertical="center"/>
      <protection hidden="1"/>
    </xf>
    <xf numFmtId="0" fontId="25" fillId="6" borderId="9" xfId="0" applyFont="1" applyFill="1" applyBorder="1" applyProtection="1">
      <protection hidden="1"/>
    </xf>
    <xf numFmtId="0" fontId="33" fillId="4" borderId="0" xfId="0" applyFont="1" applyFill="1" applyAlignment="1" applyProtection="1">
      <alignment horizontal="center" vertical="center" wrapText="1"/>
      <protection hidden="1"/>
    </xf>
    <xf numFmtId="0" fontId="23" fillId="6" borderId="0" xfId="0" applyFont="1" applyFill="1" applyAlignment="1" applyProtection="1">
      <alignment horizontal="left" vertical="center"/>
      <protection hidden="1"/>
    </xf>
    <xf numFmtId="0" fontId="14" fillId="4" borderId="0" xfId="0" applyFont="1" applyFill="1" applyAlignment="1" applyProtection="1">
      <alignment horizontal="center" vertical="center" wrapText="1"/>
      <protection hidden="1"/>
    </xf>
    <xf numFmtId="0" fontId="23" fillId="6" borderId="7" xfId="0" applyFont="1" applyFill="1" applyBorder="1" applyAlignment="1" applyProtection="1">
      <alignment horizontal="left" vertical="center"/>
      <protection hidden="1"/>
    </xf>
    <xf numFmtId="0" fontId="1" fillId="4" borderId="0" xfId="0" applyFont="1" applyFill="1" applyAlignment="1" applyProtection="1">
      <alignment horizontal="right" vertical="top"/>
      <protection hidden="1"/>
    </xf>
    <xf numFmtId="0" fontId="19" fillId="4" borderId="6" xfId="0" applyFont="1" applyFill="1" applyBorder="1" applyAlignment="1" applyProtection="1">
      <alignment horizontal="center" vertical="center"/>
      <protection hidden="1"/>
    </xf>
    <xf numFmtId="0" fontId="35" fillId="4" borderId="0" xfId="0" applyFont="1" applyFill="1" applyAlignment="1" applyProtection="1">
      <alignment horizontal="right" vertical="center"/>
      <protection hidden="1"/>
    </xf>
    <xf numFmtId="0" fontId="5" fillId="4" borderId="0" xfId="0" applyFont="1" applyFill="1" applyAlignment="1" applyProtection="1">
      <alignment horizontal="center" vertical="center"/>
      <protection hidden="1"/>
    </xf>
    <xf numFmtId="0" fontId="6" fillId="4" borderId="0" xfId="0" applyFont="1" applyFill="1" applyProtection="1">
      <protection hidden="1"/>
    </xf>
    <xf numFmtId="0" fontId="6" fillId="4" borderId="0" xfId="0" applyFont="1" applyFill="1" applyAlignment="1" applyProtection="1">
      <alignment horizontal="right"/>
      <protection hidden="1"/>
    </xf>
    <xf numFmtId="0" fontId="0" fillId="4" borderId="1" xfId="0" applyFill="1" applyBorder="1" applyProtection="1">
      <protection hidden="1"/>
    </xf>
    <xf numFmtId="0" fontId="44" fillId="4" borderId="15" xfId="0" applyFont="1" applyFill="1" applyBorder="1" applyAlignment="1" applyProtection="1">
      <alignment vertical="top" wrapText="1"/>
      <protection hidden="1"/>
    </xf>
    <xf numFmtId="0" fontId="20" fillId="4" borderId="3" xfId="0" applyFont="1" applyFill="1" applyBorder="1" applyAlignment="1" applyProtection="1">
      <alignment vertical="top" wrapText="1"/>
      <protection hidden="1"/>
    </xf>
    <xf numFmtId="0" fontId="40" fillId="4" borderId="0" xfId="0" applyFont="1" applyFill="1" applyAlignment="1" applyProtection="1">
      <alignment horizontal="right" vertical="center" wrapText="1"/>
      <protection hidden="1"/>
    </xf>
    <xf numFmtId="0" fontId="3" fillId="4" borderId="0" xfId="0" applyFont="1" applyFill="1" applyAlignment="1" applyProtection="1">
      <alignment vertical="center" wrapText="1"/>
      <protection hidden="1"/>
    </xf>
    <xf numFmtId="0" fontId="4" fillId="4" borderId="0" xfId="0" applyFont="1" applyFill="1" applyAlignment="1" applyProtection="1">
      <alignment vertical="center" wrapText="1"/>
      <protection hidden="1"/>
    </xf>
    <xf numFmtId="0" fontId="4" fillId="0" borderId="0" xfId="0" applyFont="1" applyAlignment="1" applyProtection="1">
      <alignment vertical="center" wrapText="1"/>
      <protection hidden="1"/>
    </xf>
    <xf numFmtId="0" fontId="40" fillId="0" borderId="0" xfId="0" applyFont="1" applyAlignment="1" applyProtection="1">
      <alignment horizontal="right" vertical="center" wrapText="1"/>
      <protection hidden="1"/>
    </xf>
    <xf numFmtId="0" fontId="3" fillId="0" borderId="0" xfId="0" applyFont="1" applyAlignment="1" applyProtection="1">
      <alignment vertical="center" wrapText="1"/>
      <protection hidden="1"/>
    </xf>
    <xf numFmtId="0" fontId="7" fillId="0" borderId="0" xfId="0" applyFont="1" applyProtection="1">
      <protection hidden="1"/>
    </xf>
    <xf numFmtId="0" fontId="1" fillId="0" borderId="0" xfId="0" applyFont="1" applyAlignment="1" applyProtection="1">
      <alignment horizontal="right"/>
      <protection hidden="1"/>
    </xf>
    <xf numFmtId="0" fontId="26" fillId="0" borderId="0" xfId="0" applyFont="1" applyAlignment="1" applyProtection="1">
      <alignment horizontal="left" vertical="center"/>
      <protection hidden="1"/>
    </xf>
    <xf numFmtId="0" fontId="39" fillId="0" borderId="0" xfId="0" applyFont="1" applyAlignment="1" applyProtection="1">
      <alignment horizontal="left" vertical="center"/>
      <protection hidden="1"/>
    </xf>
    <xf numFmtId="0" fontId="22" fillId="0" borderId="25" xfId="0" applyFont="1" applyBorder="1" applyAlignment="1" applyProtection="1">
      <alignment horizontal="left" vertical="center"/>
      <protection hidden="1"/>
    </xf>
    <xf numFmtId="0" fontId="49" fillId="0" borderId="25" xfId="0" applyFont="1" applyBorder="1" applyProtection="1">
      <protection hidden="1"/>
    </xf>
    <xf numFmtId="0" fontId="22" fillId="0" borderId="26" xfId="0" applyFont="1" applyBorder="1" applyAlignment="1" applyProtection="1">
      <alignment horizontal="left" vertical="center"/>
      <protection hidden="1"/>
    </xf>
    <xf numFmtId="0" fontId="12" fillId="4" borderId="22" xfId="0" applyFont="1" applyFill="1" applyBorder="1" applyAlignment="1" applyProtection="1">
      <alignment horizontal="center" vertical="center"/>
      <protection hidden="1"/>
    </xf>
    <xf numFmtId="0" fontId="43" fillId="4" borderId="34" xfId="0" applyFont="1" applyFill="1" applyBorder="1" applyAlignment="1" applyProtection="1">
      <alignment vertical="top"/>
      <protection locked="0" hidden="1"/>
    </xf>
    <xf numFmtId="0" fontId="47" fillId="4" borderId="34" xfId="0" applyFont="1" applyFill="1" applyBorder="1" applyAlignment="1" applyProtection="1">
      <alignment vertical="top"/>
      <protection locked="0" hidden="1"/>
    </xf>
    <xf numFmtId="0" fontId="0" fillId="3" borderId="34" xfId="0" applyFill="1" applyBorder="1" applyAlignment="1" applyProtection="1">
      <alignment vertical="center"/>
      <protection hidden="1"/>
    </xf>
    <xf numFmtId="0" fontId="43" fillId="4" borderId="36" xfId="0" applyFont="1" applyFill="1" applyBorder="1" applyAlignment="1" applyProtection="1">
      <alignment wrapText="1"/>
      <protection hidden="1"/>
    </xf>
    <xf numFmtId="0" fontId="43" fillId="4" borderId="0" xfId="0" applyFont="1" applyFill="1" applyAlignment="1" applyProtection="1">
      <alignment wrapText="1"/>
      <protection hidden="1"/>
    </xf>
    <xf numFmtId="0" fontId="0" fillId="4" borderId="37" xfId="0" applyFill="1" applyBorder="1" applyAlignment="1" applyProtection="1">
      <alignment horizontal="center" vertical="center"/>
      <protection hidden="1"/>
    </xf>
    <xf numFmtId="0" fontId="20" fillId="6" borderId="2" xfId="0" applyFont="1" applyFill="1" applyBorder="1" applyAlignment="1">
      <alignment horizontal="left" vertical="center" wrapText="1"/>
    </xf>
    <xf numFmtId="0" fontId="22" fillId="4" borderId="24" xfId="0" applyFont="1" applyFill="1" applyBorder="1"/>
    <xf numFmtId="0" fontId="0" fillId="4" borderId="25" xfId="0" applyFill="1" applyBorder="1"/>
    <xf numFmtId="0" fontId="1" fillId="4" borderId="25" xfId="0" applyFont="1" applyFill="1" applyBorder="1" applyAlignment="1">
      <alignment horizontal="right"/>
    </xf>
    <xf numFmtId="0" fontId="0" fillId="4" borderId="25" xfId="0" applyFill="1" applyBorder="1" applyAlignment="1">
      <alignment horizontal="right"/>
    </xf>
    <xf numFmtId="0" fontId="0" fillId="4" borderId="26" xfId="0" applyFill="1" applyBorder="1" applyAlignment="1">
      <alignment horizontal="right"/>
    </xf>
    <xf numFmtId="0" fontId="37" fillId="4" borderId="0" xfId="0" applyFont="1" applyFill="1" applyAlignment="1">
      <alignment horizontal="left" vertical="center" wrapText="1"/>
    </xf>
    <xf numFmtId="0" fontId="19" fillId="4" borderId="0" xfId="0" applyFont="1" applyFill="1" applyAlignment="1">
      <alignment textRotation="90"/>
    </xf>
    <xf numFmtId="0" fontId="31" fillId="4" borderId="0" xfId="0" applyFont="1" applyFill="1" applyAlignment="1">
      <alignment horizontal="right" wrapText="1"/>
    </xf>
    <xf numFmtId="0" fontId="32" fillId="4" borderId="0" xfId="0" applyFont="1" applyFill="1" applyAlignment="1">
      <alignment horizontal="center" textRotation="90"/>
    </xf>
    <xf numFmtId="0" fontId="0" fillId="4" borderId="0" xfId="0" applyFill="1" applyAlignment="1">
      <alignment horizontal="center"/>
    </xf>
    <xf numFmtId="0" fontId="0" fillId="4" borderId="0" xfId="0" applyFill="1" applyAlignment="1">
      <alignment horizontal="center" textRotation="90"/>
    </xf>
    <xf numFmtId="0" fontId="33" fillId="4" borderId="0" xfId="0" applyFont="1" applyFill="1" applyAlignment="1">
      <alignment horizontal="center" textRotation="90"/>
    </xf>
    <xf numFmtId="0" fontId="30" fillId="4" borderId="0" xfId="0" applyFont="1" applyFill="1" applyAlignment="1">
      <alignment horizontal="center" textRotation="90" wrapText="1"/>
    </xf>
    <xf numFmtId="0" fontId="5" fillId="4" borderId="0" xfId="0" applyFont="1" applyFill="1" applyAlignment="1">
      <alignment horizontal="center" textRotation="90" wrapText="1"/>
    </xf>
    <xf numFmtId="0" fontId="32" fillId="4" borderId="0" xfId="0" applyFont="1" applyFill="1" applyAlignment="1">
      <alignment horizontal="center" textRotation="90" wrapText="1"/>
    </xf>
    <xf numFmtId="0" fontId="34" fillId="4" borderId="0" xfId="0" applyFont="1" applyFill="1" applyAlignment="1">
      <alignment horizontal="center" textRotation="90" wrapText="1"/>
    </xf>
    <xf numFmtId="0" fontId="19" fillId="4" borderId="0" xfId="0" applyFont="1" applyFill="1" applyAlignment="1">
      <alignment horizontal="left" vertical="top"/>
    </xf>
    <xf numFmtId="0" fontId="0" fillId="5" borderId="2" xfId="0" applyFill="1" applyBorder="1" applyAlignment="1">
      <alignment horizontal="center" vertical="center"/>
    </xf>
    <xf numFmtId="0" fontId="12" fillId="4" borderId="3" xfId="0" applyFont="1" applyFill="1" applyBorder="1" applyAlignment="1">
      <alignment horizontal="center" vertical="center"/>
    </xf>
    <xf numFmtId="0" fontId="19" fillId="4" borderId="0" xfId="0" applyFont="1" applyFill="1" applyAlignment="1">
      <alignment horizontal="right"/>
    </xf>
    <xf numFmtId="0" fontId="19" fillId="4" borderId="0" xfId="0" quotePrefix="1" applyFont="1" applyFill="1" applyAlignment="1">
      <alignment horizontal="right"/>
    </xf>
    <xf numFmtId="2" fontId="0" fillId="5" borderId="2" xfId="0" applyNumberFormat="1" applyFill="1" applyBorder="1" applyAlignment="1">
      <alignment horizontal="center" vertical="center"/>
    </xf>
    <xf numFmtId="0" fontId="12" fillId="4" borderId="2" xfId="0" applyFont="1" applyFill="1" applyBorder="1" applyAlignment="1">
      <alignment horizontal="center" vertical="center"/>
    </xf>
    <xf numFmtId="0" fontId="35" fillId="4" borderId="0" xfId="0" applyFont="1" applyFill="1" applyAlignment="1">
      <alignment horizontal="center" vertical="center"/>
    </xf>
    <xf numFmtId="0" fontId="0" fillId="6" borderId="2" xfId="0" applyFill="1" applyBorder="1" applyAlignment="1">
      <alignment horizontal="center" vertical="center" wrapText="1"/>
    </xf>
    <xf numFmtId="0" fontId="0" fillId="7" borderId="2" xfId="0" applyFill="1" applyBorder="1" applyAlignment="1">
      <alignment horizontal="center" vertical="center"/>
    </xf>
    <xf numFmtId="0" fontId="20" fillId="6" borderId="2" xfId="0" applyFont="1" applyFill="1" applyBorder="1" applyAlignment="1">
      <alignment horizontal="left" vertical="center"/>
    </xf>
    <xf numFmtId="0" fontId="0" fillId="6" borderId="2" xfId="0" applyFill="1" applyBorder="1" applyAlignment="1">
      <alignment horizontal="center" vertical="center"/>
    </xf>
    <xf numFmtId="0" fontId="36" fillId="4" borderId="0" xfId="0" applyFont="1" applyFill="1" applyAlignment="1">
      <alignment horizontal="center" vertical="center"/>
    </xf>
    <xf numFmtId="164" fontId="37" fillId="4" borderId="0" xfId="0" applyNumberFormat="1" applyFont="1" applyFill="1" applyAlignment="1">
      <alignment horizontal="center" vertical="center"/>
    </xf>
    <xf numFmtId="164" fontId="36" fillId="4" borderId="0" xfId="0" applyNumberFormat="1" applyFont="1" applyFill="1" applyAlignment="1">
      <alignment horizontal="center" vertical="center"/>
    </xf>
    <xf numFmtId="0" fontId="33" fillId="4" borderId="0" xfId="0" applyFont="1" applyFill="1" applyAlignment="1">
      <alignment horizontal="center" vertical="center" wrapText="1"/>
    </xf>
    <xf numFmtId="0" fontId="36" fillId="4" borderId="0" xfId="0" applyFont="1" applyFill="1" applyAlignment="1">
      <alignment horizontal="center" vertical="center" wrapText="1"/>
    </xf>
    <xf numFmtId="0" fontId="0" fillId="5" borderId="3" xfId="0" applyFill="1" applyBorder="1" applyAlignment="1">
      <alignment horizontal="center" vertical="center"/>
    </xf>
    <xf numFmtId="0" fontId="37" fillId="4" borderId="0" xfId="0" applyFont="1" applyFill="1" applyAlignment="1">
      <alignment horizontal="center" vertical="center"/>
    </xf>
    <xf numFmtId="0" fontId="0" fillId="0" borderId="0" xfId="0" applyAlignment="1">
      <alignment horizontal="center" vertical="center"/>
    </xf>
    <xf numFmtId="0" fontId="44" fillId="4" borderId="15" xfId="0" applyFont="1" applyFill="1" applyBorder="1" applyAlignment="1">
      <alignment vertical="top" wrapText="1"/>
    </xf>
    <xf numFmtId="0" fontId="20" fillId="4" borderId="3" xfId="0" applyFont="1" applyFill="1" applyBorder="1" applyAlignment="1">
      <alignment vertical="top" wrapText="1"/>
    </xf>
    <xf numFmtId="0" fontId="0" fillId="4" borderId="17" xfId="0" applyFill="1" applyBorder="1" applyAlignment="1">
      <alignment horizontal="center" vertical="center"/>
    </xf>
    <xf numFmtId="0" fontId="12" fillId="4" borderId="22" xfId="0" applyFont="1" applyFill="1" applyBorder="1" applyAlignment="1">
      <alignment horizontal="center" vertical="center"/>
    </xf>
    <xf numFmtId="0" fontId="11" fillId="4" borderId="3" xfId="0" applyFont="1" applyFill="1" applyBorder="1" applyAlignment="1" applyProtection="1">
      <alignment horizontal="center" vertical="center"/>
      <protection locked="0" hidden="1"/>
    </xf>
    <xf numFmtId="14" fontId="0" fillId="4" borderId="0" xfId="0" applyNumberFormat="1" applyFill="1" applyAlignment="1">
      <alignment horizontal="center" vertical="center"/>
    </xf>
    <xf numFmtId="0" fontId="0" fillId="4" borderId="0" xfId="0" applyFill="1" applyAlignment="1">
      <alignment horizontal="left" vertical="center" wrapText="1"/>
    </xf>
    <xf numFmtId="0" fontId="0" fillId="4" borderId="0" xfId="0" applyFill="1" applyAlignment="1">
      <alignment horizontal="left" vertical="center"/>
    </xf>
    <xf numFmtId="0" fontId="43" fillId="4" borderId="0" xfId="0" applyFont="1" applyFill="1" applyAlignment="1" applyProtection="1">
      <alignment vertical="top" wrapText="1"/>
      <protection hidden="1"/>
    </xf>
    <xf numFmtId="0" fontId="12" fillId="4" borderId="3" xfId="0" applyFont="1" applyFill="1" applyBorder="1" applyAlignment="1" applyProtection="1">
      <alignment horizontal="center" vertical="center"/>
      <protection locked="0" hidden="1"/>
    </xf>
    <xf numFmtId="0" fontId="12" fillId="4" borderId="2" xfId="0" applyFont="1" applyFill="1" applyBorder="1" applyAlignment="1" applyProtection="1">
      <alignment horizontal="center" vertical="center"/>
      <protection locked="0" hidden="1"/>
    </xf>
    <xf numFmtId="0" fontId="49" fillId="4" borderId="0" xfId="0" applyFont="1" applyFill="1"/>
    <xf numFmtId="164" fontId="0" fillId="0" borderId="2" xfId="0" applyNumberFormat="1" applyBorder="1" applyAlignment="1">
      <alignment horizontal="center" vertical="center"/>
    </xf>
    <xf numFmtId="0" fontId="51" fillId="0" borderId="0" xfId="0" applyFont="1" applyAlignment="1">
      <alignment horizontal="left"/>
    </xf>
    <xf numFmtId="0" fontId="19" fillId="6" borderId="25" xfId="0" applyFont="1" applyFill="1" applyBorder="1"/>
    <xf numFmtId="0" fontId="19" fillId="6" borderId="26" xfId="0" applyFont="1" applyFill="1" applyBorder="1"/>
    <xf numFmtId="0" fontId="52" fillId="6" borderId="41" xfId="0" applyFont="1" applyFill="1" applyBorder="1"/>
    <xf numFmtId="0" fontId="0" fillId="6" borderId="42" xfId="0" applyFill="1" applyBorder="1"/>
    <xf numFmtId="0" fontId="0" fillId="0" borderId="41" xfId="0" applyBorder="1"/>
    <xf numFmtId="0" fontId="0" fillId="0" borderId="42" xfId="0" applyBorder="1"/>
    <xf numFmtId="0" fontId="51" fillId="0" borderId="41" xfId="0" applyFont="1" applyBorder="1" applyAlignment="1">
      <alignment horizontal="left"/>
    </xf>
    <xf numFmtId="0" fontId="53" fillId="0" borderId="41" xfId="0" applyFont="1" applyBorder="1"/>
    <xf numFmtId="0" fontId="1" fillId="4" borderId="0" xfId="0" applyFont="1" applyFill="1" applyAlignment="1">
      <alignment horizontal="center" vertical="center"/>
    </xf>
    <xf numFmtId="0" fontId="20" fillId="8" borderId="2" xfId="0" applyFont="1" applyFill="1" applyBorder="1" applyAlignment="1">
      <alignment horizontal="left" vertical="center" wrapText="1"/>
    </xf>
    <xf numFmtId="0" fontId="20" fillId="8" borderId="2" xfId="0" applyFont="1" applyFill="1" applyBorder="1" applyAlignment="1">
      <alignment horizontal="left" vertical="center"/>
    </xf>
    <xf numFmtId="0" fontId="36" fillId="4" borderId="0" xfId="0" applyFont="1" applyFill="1" applyAlignment="1">
      <alignment horizontal="left"/>
    </xf>
    <xf numFmtId="0" fontId="0" fillId="8" borderId="2" xfId="0" applyFill="1" applyBorder="1" applyAlignment="1">
      <alignment horizontal="center" vertical="center" wrapText="1"/>
    </xf>
    <xf numFmtId="0" fontId="0" fillId="8" borderId="2" xfId="0" applyFill="1" applyBorder="1" applyAlignment="1">
      <alignment horizontal="center" vertical="center"/>
    </xf>
    <xf numFmtId="0" fontId="20" fillId="8" borderId="2" xfId="0" applyFont="1" applyFill="1" applyBorder="1" applyAlignment="1" applyProtection="1">
      <alignment horizontal="left" vertical="center" wrapText="1"/>
      <protection hidden="1"/>
    </xf>
    <xf numFmtId="0" fontId="20" fillId="8" borderId="2" xfId="0" applyFont="1" applyFill="1" applyBorder="1" applyAlignment="1" applyProtection="1">
      <alignment horizontal="left" vertical="center"/>
      <protection hidden="1"/>
    </xf>
    <xf numFmtId="0" fontId="0" fillId="8" borderId="2" xfId="0" applyFill="1" applyBorder="1" applyAlignment="1" applyProtection="1">
      <alignment horizontal="center" vertical="center"/>
      <protection hidden="1"/>
    </xf>
    <xf numFmtId="0" fontId="0" fillId="8" borderId="2" xfId="0" applyFill="1" applyBorder="1" applyAlignment="1" applyProtection="1">
      <alignment horizontal="center" vertical="center" wrapText="1"/>
      <protection hidden="1"/>
    </xf>
    <xf numFmtId="0" fontId="43" fillId="4" borderId="23" xfId="0" applyFont="1" applyFill="1" applyBorder="1" applyAlignment="1" applyProtection="1">
      <alignment vertical="top" wrapText="1"/>
      <protection hidden="1"/>
    </xf>
    <xf numFmtId="0" fontId="43" fillId="4" borderId="3" xfId="0" applyFont="1" applyFill="1" applyBorder="1" applyAlignment="1" applyProtection="1">
      <alignment vertical="top" wrapText="1"/>
      <protection hidden="1"/>
    </xf>
    <xf numFmtId="0" fontId="43" fillId="4" borderId="23" xfId="0" applyFont="1" applyFill="1" applyBorder="1" applyAlignment="1" applyProtection="1">
      <alignment vertical="top"/>
      <protection hidden="1"/>
    </xf>
    <xf numFmtId="0" fontId="43" fillId="4" borderId="3" xfId="0" applyFont="1" applyFill="1" applyBorder="1" applyAlignment="1" applyProtection="1">
      <alignment vertical="top"/>
      <protection hidden="1"/>
    </xf>
    <xf numFmtId="0" fontId="43" fillId="4" borderId="38" xfId="0" applyFont="1" applyFill="1" applyBorder="1" applyAlignment="1" applyProtection="1">
      <alignment vertical="top"/>
      <protection locked="0" hidden="1"/>
    </xf>
    <xf numFmtId="0" fontId="43" fillId="4" borderId="0" xfId="0" applyFont="1" applyFill="1" applyAlignment="1" applyProtection="1">
      <alignment vertical="top"/>
      <protection locked="0" hidden="1"/>
    </xf>
    <xf numFmtId="0" fontId="43" fillId="4" borderId="43" xfId="0" applyFont="1" applyFill="1" applyBorder="1" applyAlignment="1" applyProtection="1">
      <alignment vertical="top"/>
      <protection locked="0" hidden="1"/>
    </xf>
    <xf numFmtId="0" fontId="47" fillId="4" borderId="0" xfId="0" applyFont="1" applyFill="1" applyAlignment="1" applyProtection="1">
      <alignment vertical="top"/>
      <protection locked="0" hidden="1"/>
    </xf>
    <xf numFmtId="0" fontId="43" fillId="4" borderId="44" xfId="0" applyFont="1" applyFill="1" applyBorder="1" applyAlignment="1" applyProtection="1">
      <alignment vertical="top"/>
      <protection locked="0" hidden="1"/>
    </xf>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51" fillId="6" borderId="0" xfId="0" applyFont="1" applyFill="1"/>
    <xf numFmtId="0" fontId="26" fillId="6" borderId="41" xfId="0" applyFont="1" applyFill="1" applyBorder="1"/>
    <xf numFmtId="9" fontId="55" fillId="0" borderId="0" xfId="0" applyNumberFormat="1" applyFont="1" applyAlignment="1">
      <alignment horizontal="left" vertical="top"/>
    </xf>
    <xf numFmtId="0" fontId="57" fillId="4" borderId="0" xfId="0" applyFont="1" applyFill="1"/>
    <xf numFmtId="0" fontId="58" fillId="4" borderId="0" xfId="0" applyFont="1" applyFill="1"/>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42" xfId="0" applyBorder="1" applyAlignment="1">
      <alignment horizontal="left" vertical="center" wrapText="1"/>
    </xf>
    <xf numFmtId="0" fontId="5" fillId="0" borderId="0" xfId="0" applyFont="1"/>
    <xf numFmtId="0" fontId="35" fillId="4" borderId="0" xfId="0" applyFont="1" applyFill="1" applyAlignment="1" applyProtection="1">
      <alignment horizontal="center" vertical="center"/>
      <protection locked="0" hidden="1"/>
    </xf>
    <xf numFmtId="0" fontId="19" fillId="4" borderId="0" xfId="0" applyFont="1" applyFill="1" applyProtection="1">
      <protection locked="0"/>
    </xf>
    <xf numFmtId="0" fontId="13" fillId="4" borderId="0" xfId="0"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hidden="1"/>
    </xf>
    <xf numFmtId="0" fontId="14" fillId="4" borderId="0" xfId="0" applyFont="1" applyFill="1" applyAlignment="1" applyProtection="1">
      <alignment horizontal="center" vertical="center" wrapText="1"/>
      <protection locked="0"/>
    </xf>
    <xf numFmtId="164" fontId="0" fillId="4" borderId="2" xfId="0" applyNumberFormat="1" applyFill="1" applyBorder="1" applyAlignment="1">
      <alignment horizontal="center" vertical="center"/>
    </xf>
    <xf numFmtId="14" fontId="0" fillId="4" borderId="2" xfId="0" applyNumberFormat="1" applyFill="1" applyBorder="1" applyAlignment="1">
      <alignment horizontal="center" vertical="center"/>
    </xf>
    <xf numFmtId="0" fontId="26" fillId="6" borderId="0" xfId="0" applyFont="1" applyFill="1" applyAlignment="1">
      <alignment vertical="center"/>
    </xf>
    <xf numFmtId="0" fontId="26" fillId="6" borderId="24" xfId="0" applyFont="1" applyFill="1" applyBorder="1"/>
    <xf numFmtId="0" fontId="26" fillId="6" borderId="25" xfId="0" applyFont="1" applyFill="1" applyBorder="1"/>
    <xf numFmtId="0" fontId="44" fillId="4" borderId="15" xfId="0" applyFont="1" applyFill="1" applyBorder="1" applyAlignment="1" applyProtection="1">
      <alignment horizontal="left" vertical="top" wrapText="1"/>
      <protection locked="0"/>
    </xf>
    <xf numFmtId="0" fontId="44" fillId="4" borderId="3" xfId="0" applyFont="1" applyFill="1" applyBorder="1" applyAlignment="1" applyProtection="1">
      <alignment horizontal="left" vertical="top" wrapText="1"/>
      <protection locked="0"/>
    </xf>
    <xf numFmtId="14" fontId="0" fillId="4" borderId="0" xfId="0" applyNumberFormat="1" applyFill="1"/>
    <xf numFmtId="10" fontId="0" fillId="0" borderId="0" xfId="0" applyNumberFormat="1"/>
    <xf numFmtId="0" fontId="62" fillId="0" borderId="0" xfId="0" applyFont="1" applyAlignment="1">
      <alignment horizontal="right"/>
    </xf>
    <xf numFmtId="0" fontId="63" fillId="0" borderId="0" xfId="0" applyFont="1" applyAlignment="1">
      <alignment horizontal="right"/>
    </xf>
    <xf numFmtId="10" fontId="56" fillId="0" borderId="45" xfId="0" applyNumberFormat="1" applyFont="1" applyBorder="1" applyAlignment="1" applyProtection="1">
      <alignment horizontal="center"/>
      <protection locked="0"/>
    </xf>
    <xf numFmtId="10" fontId="56" fillId="0" borderId="46" xfId="0" applyNumberFormat="1" applyFont="1" applyBorder="1" applyAlignment="1" applyProtection="1">
      <alignment horizontal="center"/>
      <protection locked="0"/>
    </xf>
    <xf numFmtId="0" fontId="56" fillId="5" borderId="45" xfId="0" applyFont="1" applyFill="1" applyBorder="1" applyAlignment="1">
      <alignment horizontal="center"/>
    </xf>
    <xf numFmtId="0" fontId="56" fillId="5" borderId="46" xfId="0" applyFont="1" applyFill="1" applyBorder="1" applyAlignment="1">
      <alignment horizontal="center"/>
    </xf>
    <xf numFmtId="0" fontId="51" fillId="6" borderId="41" xfId="0" applyFont="1" applyFill="1" applyBorder="1" applyAlignment="1">
      <alignment horizontal="left"/>
    </xf>
    <xf numFmtId="0" fontId="51" fillId="6" borderId="0" xfId="0" applyFont="1" applyFill="1" applyAlignment="1">
      <alignment horizontal="left"/>
    </xf>
    <xf numFmtId="0" fontId="51" fillId="6" borderId="41" xfId="0" applyFont="1" applyFill="1" applyBorder="1" applyAlignment="1">
      <alignment horizontal="left" vertical="top"/>
    </xf>
    <xf numFmtId="0" fontId="51" fillId="6" borderId="0" xfId="0" applyFont="1" applyFill="1" applyAlignment="1">
      <alignment horizontal="left" vertical="top"/>
    </xf>
    <xf numFmtId="0" fontId="5" fillId="0" borderId="41" xfId="0" applyFont="1" applyBorder="1" applyAlignment="1">
      <alignment horizontal="left" vertical="center" wrapText="1"/>
    </xf>
    <xf numFmtId="0" fontId="5" fillId="0" borderId="0" xfId="0" applyFont="1" applyAlignment="1">
      <alignment horizontal="left" vertical="center" wrapText="1"/>
    </xf>
    <xf numFmtId="0" fontId="5" fillId="0" borderId="42" xfId="0" applyFont="1" applyBorder="1" applyAlignment="1">
      <alignment horizontal="left" vertical="center" wrapText="1"/>
    </xf>
    <xf numFmtId="0" fontId="5" fillId="0" borderId="41" xfId="2" applyFont="1" applyBorder="1" applyAlignment="1">
      <alignment horizontal="left" vertical="center" wrapText="1"/>
    </xf>
    <xf numFmtId="0" fontId="5" fillId="0" borderId="0" xfId="2" applyFont="1" applyBorder="1" applyAlignment="1">
      <alignment horizontal="left" vertical="center" wrapText="1"/>
    </xf>
    <xf numFmtId="0" fontId="5" fillId="0" borderId="42" xfId="2" applyFont="1" applyBorder="1" applyAlignment="1">
      <alignment horizontal="left" vertical="center" wrapText="1"/>
    </xf>
    <xf numFmtId="0" fontId="14" fillId="0" borderId="0" xfId="0" applyFont="1" applyAlignment="1">
      <alignment horizontal="left" vertical="center" wrapText="1"/>
    </xf>
    <xf numFmtId="0" fontId="14" fillId="0" borderId="42" xfId="0" applyFont="1"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42" xfId="0" applyBorder="1" applyAlignment="1">
      <alignment horizontal="left" vertical="center" wrapText="1"/>
    </xf>
    <xf numFmtId="0" fontId="5" fillId="0" borderId="27" xfId="0"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0" fillId="0" borderId="0" xfId="0" applyAlignment="1">
      <alignment horizontal="left" vertical="top" wrapText="1"/>
    </xf>
    <xf numFmtId="0" fontId="22" fillId="4" borderId="30" xfId="0" applyFont="1" applyFill="1" applyBorder="1" applyAlignment="1" applyProtection="1">
      <alignment horizontal="center"/>
      <protection locked="0"/>
    </xf>
    <xf numFmtId="0" fontId="22" fillId="4" borderId="31" xfId="0" applyFont="1" applyFill="1" applyBorder="1" applyAlignment="1" applyProtection="1">
      <alignment horizontal="center"/>
      <protection locked="0"/>
    </xf>
    <xf numFmtId="0" fontId="22" fillId="4" borderId="32" xfId="0" applyFont="1" applyFill="1" applyBorder="1" applyAlignment="1" applyProtection="1">
      <alignment horizontal="center"/>
      <protection locked="0"/>
    </xf>
    <xf numFmtId="0" fontId="20" fillId="6" borderId="2" xfId="0" applyFont="1" applyFill="1" applyBorder="1" applyAlignment="1">
      <alignment horizontal="left" vertical="center" wrapText="1"/>
    </xf>
    <xf numFmtId="0" fontId="20" fillId="6" borderId="15" xfId="0" applyFont="1" applyFill="1" applyBorder="1" applyAlignment="1">
      <alignment horizontal="left" vertical="center" wrapText="1" indent="1"/>
    </xf>
    <xf numFmtId="0" fontId="20" fillId="6" borderId="3" xfId="0" applyFont="1" applyFill="1" applyBorder="1" applyAlignment="1">
      <alignment horizontal="left" vertical="center" wrapText="1" indent="1"/>
    </xf>
    <xf numFmtId="0" fontId="20" fillId="6" borderId="2" xfId="0" applyFont="1" applyFill="1" applyBorder="1" applyAlignment="1">
      <alignment horizontal="left" vertical="center" wrapText="1" indent="1"/>
    </xf>
    <xf numFmtId="0" fontId="26" fillId="6" borderId="8" xfId="0" applyFont="1" applyFill="1" applyBorder="1" applyAlignment="1">
      <alignment horizontal="center" vertical="center"/>
    </xf>
    <xf numFmtId="0" fontId="26" fillId="6" borderId="11" xfId="0" applyFont="1" applyFill="1" applyBorder="1" applyAlignment="1">
      <alignment horizontal="center" vertical="center"/>
    </xf>
    <xf numFmtId="165" fontId="24" fillId="6" borderId="9" xfId="1" applyNumberFormat="1" applyFont="1" applyFill="1" applyBorder="1" applyAlignment="1" applyProtection="1">
      <alignment horizontal="center" vertical="center"/>
      <protection hidden="1"/>
    </xf>
    <xf numFmtId="165" fontId="24" fillId="6" borderId="10" xfId="1" applyNumberFormat="1" applyFont="1" applyFill="1" applyBorder="1" applyAlignment="1" applyProtection="1">
      <alignment horizontal="center" vertical="center"/>
      <protection hidden="1"/>
    </xf>
    <xf numFmtId="165" fontId="24" fillId="6" borderId="7" xfId="1" applyNumberFormat="1" applyFont="1" applyFill="1" applyBorder="1" applyAlignment="1" applyProtection="1">
      <alignment horizontal="center" vertical="center"/>
      <protection hidden="1"/>
    </xf>
    <xf numFmtId="165" fontId="24" fillId="6" borderId="12" xfId="1" applyNumberFormat="1" applyFont="1" applyFill="1" applyBorder="1" applyAlignment="1" applyProtection="1">
      <alignment horizontal="center" vertical="center"/>
      <protection hidden="1"/>
    </xf>
    <xf numFmtId="0" fontId="20" fillId="8" borderId="2" xfId="0" applyFont="1" applyFill="1" applyBorder="1" applyAlignment="1">
      <alignment horizontal="left" vertical="center" wrapText="1"/>
    </xf>
    <xf numFmtId="0" fontId="20" fillId="6" borderId="5" xfId="0" applyFont="1" applyFill="1" applyBorder="1" applyAlignment="1">
      <alignment horizontal="left"/>
    </xf>
    <xf numFmtId="0" fontId="20" fillId="6" borderId="2" xfId="0" quotePrefix="1" applyFont="1" applyFill="1" applyBorder="1" applyAlignment="1">
      <alignment horizontal="left"/>
    </xf>
    <xf numFmtId="0" fontId="0" fillId="5" borderId="5" xfId="0" applyFill="1" applyBorder="1" applyAlignment="1" applyProtection="1">
      <alignment horizontal="center" vertical="center"/>
      <protection hidden="1"/>
    </xf>
    <xf numFmtId="0" fontId="0" fillId="5" borderId="4" xfId="0" applyFill="1" applyBorder="1" applyAlignment="1" applyProtection="1">
      <alignment horizontal="center" vertical="center"/>
      <protection hidden="1"/>
    </xf>
    <xf numFmtId="0" fontId="12" fillId="4" borderId="5"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32" fillId="4" borderId="0" xfId="0" applyFont="1" applyFill="1" applyAlignment="1">
      <alignment horizontal="center" textRotation="90" wrapText="1"/>
    </xf>
    <xf numFmtId="0" fontId="32" fillId="4" borderId="7" xfId="0" applyFont="1" applyFill="1" applyBorder="1" applyAlignment="1">
      <alignment horizontal="center" textRotation="90" wrapText="1"/>
    </xf>
    <xf numFmtId="0" fontId="44" fillId="4" borderId="15" xfId="0" applyFont="1" applyFill="1" applyBorder="1" applyAlignment="1" applyProtection="1">
      <alignment horizontal="left" vertical="top" wrapText="1"/>
      <protection locked="0"/>
    </xf>
    <xf numFmtId="0" fontId="20" fillId="4" borderId="3" xfId="0" applyFont="1" applyFill="1" applyBorder="1" applyAlignment="1" applyProtection="1">
      <alignment horizontal="left" vertical="top" wrapText="1"/>
      <protection locked="0"/>
    </xf>
    <xf numFmtId="0" fontId="0" fillId="4" borderId="2" xfId="0" applyFill="1" applyBorder="1" applyAlignment="1">
      <alignment horizontal="center"/>
    </xf>
    <xf numFmtId="0" fontId="32" fillId="4" borderId="9" xfId="0" applyFont="1" applyFill="1" applyBorder="1" applyAlignment="1">
      <alignment horizontal="center" vertical="top" wrapText="1"/>
    </xf>
    <xf numFmtId="0" fontId="20" fillId="6" borderId="2" xfId="0" applyFont="1" applyFill="1" applyBorder="1" applyAlignment="1">
      <alignment horizontal="left"/>
    </xf>
    <xf numFmtId="0" fontId="20" fillId="6" borderId="16" xfId="0" applyFont="1" applyFill="1" applyBorder="1" applyAlignment="1">
      <alignment horizontal="left" vertical="center"/>
    </xf>
    <xf numFmtId="0" fontId="20" fillId="6" borderId="17" xfId="0" applyFont="1" applyFill="1" applyBorder="1" applyAlignment="1">
      <alignment horizontal="left" vertical="center"/>
    </xf>
    <xf numFmtId="0" fontId="25" fillId="6" borderId="13" xfId="0" applyFont="1" applyFill="1" applyBorder="1" applyAlignment="1">
      <alignment horizontal="center" vertical="center"/>
    </xf>
    <xf numFmtId="0" fontId="25" fillId="6" borderId="11" xfId="0" applyFont="1" applyFill="1" applyBorder="1" applyAlignment="1">
      <alignment horizontal="center" vertical="center"/>
    </xf>
    <xf numFmtId="0" fontId="38" fillId="5" borderId="0" xfId="0" applyFont="1" applyFill="1" applyAlignment="1" applyProtection="1">
      <alignment horizontal="center" vertical="center"/>
      <protection hidden="1"/>
    </xf>
    <xf numFmtId="0" fontId="38" fillId="5" borderId="14" xfId="0" applyFont="1" applyFill="1" applyBorder="1" applyAlignment="1" applyProtection="1">
      <alignment horizontal="center" vertical="center"/>
      <protection hidden="1"/>
    </xf>
    <xf numFmtId="0" fontId="38" fillId="5" borderId="7" xfId="0" applyFont="1" applyFill="1" applyBorder="1" applyAlignment="1" applyProtection="1">
      <alignment horizontal="center" vertical="center"/>
      <protection hidden="1"/>
    </xf>
    <xf numFmtId="0" fontId="38" fillId="5" borderId="12" xfId="0" applyFont="1" applyFill="1" applyBorder="1" applyAlignment="1" applyProtection="1">
      <alignment horizontal="center" vertical="center"/>
      <protection hidden="1"/>
    </xf>
    <xf numFmtId="0" fontId="20" fillId="6" borderId="15" xfId="0" applyFont="1" applyFill="1" applyBorder="1" applyAlignment="1">
      <alignment horizontal="left" vertical="center"/>
    </xf>
    <xf numFmtId="0" fontId="20" fillId="6" borderId="3" xfId="0" applyFont="1" applyFill="1" applyBorder="1" applyAlignment="1">
      <alignment horizontal="left" vertical="center"/>
    </xf>
    <xf numFmtId="0" fontId="20" fillId="6" borderId="2" xfId="0" applyFont="1" applyFill="1" applyBorder="1" applyAlignment="1">
      <alignment horizontal="left" vertical="center"/>
    </xf>
    <xf numFmtId="0" fontId="21" fillId="4" borderId="1" xfId="0" applyFont="1" applyFill="1" applyBorder="1" applyAlignment="1">
      <alignment horizontal="left" wrapText="1"/>
    </xf>
    <xf numFmtId="0" fontId="43" fillId="4" borderId="15" xfId="0" applyFont="1" applyFill="1" applyBorder="1" applyAlignment="1" applyProtection="1">
      <alignment horizontal="left" vertical="top"/>
      <protection locked="0"/>
    </xf>
    <xf numFmtId="0" fontId="43" fillId="4" borderId="23" xfId="0" applyFont="1" applyFill="1" applyBorder="1" applyAlignment="1" applyProtection="1">
      <alignment horizontal="left" vertical="top"/>
      <protection locked="0"/>
    </xf>
    <xf numFmtId="0" fontId="43" fillId="4" borderId="3" xfId="0" applyFont="1" applyFill="1" applyBorder="1" applyAlignment="1" applyProtection="1">
      <alignment horizontal="left" vertical="top"/>
      <protection locked="0"/>
    </xf>
    <xf numFmtId="0" fontId="20" fillId="6" borderId="15" xfId="0" applyFont="1" applyFill="1" applyBorder="1" applyAlignment="1">
      <alignment horizontal="left" vertical="top" wrapText="1"/>
    </xf>
    <xf numFmtId="0" fontId="20" fillId="6" borderId="3" xfId="0" applyFont="1" applyFill="1" applyBorder="1" applyAlignment="1">
      <alignment horizontal="left" vertical="top" wrapText="1"/>
    </xf>
    <xf numFmtId="0" fontId="44" fillId="4" borderId="2" xfId="0" applyFont="1" applyFill="1" applyBorder="1" applyAlignment="1" applyProtection="1">
      <alignment horizontal="left" vertical="center" wrapText="1"/>
      <protection locked="0"/>
    </xf>
    <xf numFmtId="0" fontId="20" fillId="8" borderId="15" xfId="0" applyFont="1" applyFill="1" applyBorder="1" applyAlignment="1">
      <alignment horizontal="left" vertical="center" wrapText="1"/>
    </xf>
    <xf numFmtId="0" fontId="20" fillId="8" borderId="3" xfId="0" applyFont="1" applyFill="1" applyBorder="1" applyAlignment="1">
      <alignment horizontal="left" vertical="center" wrapText="1"/>
    </xf>
    <xf numFmtId="0" fontId="20" fillId="8" borderId="15" xfId="0" applyFont="1" applyFill="1" applyBorder="1" applyAlignment="1">
      <alignment horizontal="left" vertical="top" wrapText="1"/>
    </xf>
    <xf numFmtId="0" fontId="20" fillId="8" borderId="3" xfId="0" applyFont="1" applyFill="1" applyBorder="1" applyAlignment="1">
      <alignment horizontal="left" vertical="top" wrapText="1"/>
    </xf>
    <xf numFmtId="0" fontId="33" fillId="4" borderId="0" xfId="0" applyFont="1" applyFill="1" applyAlignment="1">
      <alignment horizontal="right" wrapText="1"/>
    </xf>
    <xf numFmtId="0" fontId="20" fillId="8" borderId="0" xfId="0" applyFont="1" applyFill="1" applyAlignment="1">
      <alignment horizontal="center" vertical="top" wrapText="1"/>
    </xf>
    <xf numFmtId="0" fontId="20" fillId="6" borderId="0" xfId="0" applyFont="1" applyFill="1" applyAlignment="1">
      <alignment horizontal="center" vertical="top" wrapText="1"/>
    </xf>
    <xf numFmtId="0" fontId="20" fillId="6" borderId="15" xfId="0" applyFont="1" applyFill="1" applyBorder="1" applyAlignment="1">
      <alignment horizontal="left" vertical="center" wrapText="1"/>
    </xf>
    <xf numFmtId="0" fontId="20" fillId="6" borderId="3" xfId="0" applyFont="1" applyFill="1" applyBorder="1" applyAlignment="1">
      <alignment horizontal="left" vertical="center" wrapText="1"/>
    </xf>
    <xf numFmtId="0" fontId="20" fillId="6" borderId="18" xfId="0" applyFont="1" applyFill="1" applyBorder="1" applyAlignment="1">
      <alignment horizontal="left" vertical="center"/>
    </xf>
    <xf numFmtId="0" fontId="20" fillId="6" borderId="19" xfId="0" applyFont="1" applyFill="1" applyBorder="1" applyAlignment="1">
      <alignment horizontal="left" vertical="center"/>
    </xf>
    <xf numFmtId="0" fontId="44" fillId="4" borderId="3" xfId="0" applyFont="1" applyFill="1" applyBorder="1" applyAlignment="1" applyProtection="1">
      <alignment horizontal="left" vertical="top" wrapText="1"/>
      <protection locked="0"/>
    </xf>
    <xf numFmtId="0" fontId="20" fillId="6" borderId="21" xfId="0" quotePrefix="1" applyFont="1" applyFill="1" applyBorder="1" applyAlignment="1">
      <alignment horizontal="left" wrapText="1"/>
    </xf>
    <xf numFmtId="0" fontId="20" fillId="6" borderId="22" xfId="0" quotePrefix="1" applyFont="1" applyFill="1" applyBorder="1" applyAlignment="1">
      <alignment horizontal="left" wrapText="1"/>
    </xf>
    <xf numFmtId="0" fontId="20" fillId="6" borderId="18" xfId="0" quotePrefix="1" applyFont="1" applyFill="1" applyBorder="1" applyAlignment="1">
      <alignment horizontal="left" wrapText="1"/>
    </xf>
    <xf numFmtId="0" fontId="20" fillId="6" borderId="19" xfId="0" quotePrefix="1" applyFont="1" applyFill="1" applyBorder="1" applyAlignment="1">
      <alignment horizontal="left" wrapText="1"/>
    </xf>
    <xf numFmtId="0" fontId="12" fillId="4" borderId="5" xfId="0" applyFont="1" applyFill="1" applyBorder="1" applyAlignment="1">
      <alignment horizontal="center" vertical="center"/>
    </xf>
    <xf numFmtId="0" fontId="12" fillId="4" borderId="4" xfId="0" applyFont="1" applyFill="1" applyBorder="1" applyAlignment="1">
      <alignment horizontal="center" vertical="center"/>
    </xf>
    <xf numFmtId="0" fontId="43" fillId="4" borderId="15" xfId="0" applyFont="1" applyFill="1" applyBorder="1" applyAlignment="1">
      <alignment horizontal="center" vertical="top"/>
    </xf>
    <xf numFmtId="0" fontId="43" fillId="4" borderId="23" xfId="0" applyFont="1" applyFill="1" applyBorder="1" applyAlignment="1">
      <alignment horizontal="center" vertical="top"/>
    </xf>
    <xf numFmtId="0" fontId="43" fillId="4" borderId="3" xfId="0" applyFont="1" applyFill="1" applyBorder="1" applyAlignment="1">
      <alignment horizontal="center" vertical="top"/>
    </xf>
    <xf numFmtId="0" fontId="44" fillId="4" borderId="15" xfId="0" applyFont="1" applyFill="1" applyBorder="1" applyAlignment="1" applyProtection="1">
      <alignment horizontal="left" vertical="top" wrapText="1"/>
      <protection hidden="1"/>
    </xf>
    <xf numFmtId="0" fontId="44" fillId="4" borderId="3" xfId="0" applyFont="1" applyFill="1" applyBorder="1" applyAlignment="1" applyProtection="1">
      <alignment horizontal="left" vertical="top" wrapText="1"/>
      <protection hidden="1"/>
    </xf>
    <xf numFmtId="0" fontId="0" fillId="4" borderId="0" xfId="0" applyFill="1" applyAlignment="1">
      <alignment horizontal="right" wrapText="1"/>
    </xf>
    <xf numFmtId="0" fontId="21" fillId="4" borderId="27" xfId="0" applyFont="1" applyFill="1" applyBorder="1" applyAlignment="1" applyProtection="1">
      <alignment horizontal="left" vertical="center" wrapText="1"/>
      <protection hidden="1"/>
    </xf>
    <xf numFmtId="0" fontId="37" fillId="4" borderId="28" xfId="0" applyFont="1" applyFill="1" applyBorder="1" applyAlignment="1" applyProtection="1">
      <alignment horizontal="left" vertical="center" wrapText="1"/>
      <protection hidden="1"/>
    </xf>
    <xf numFmtId="0" fontId="37" fillId="4" borderId="29" xfId="0" applyFont="1" applyFill="1" applyBorder="1" applyAlignment="1" applyProtection="1">
      <alignment horizontal="left" vertical="center" wrapText="1"/>
      <protection hidden="1"/>
    </xf>
    <xf numFmtId="0" fontId="43" fillId="4" borderId="21" xfId="0" applyFont="1" applyFill="1" applyBorder="1" applyAlignment="1" applyProtection="1">
      <alignment horizontal="left" vertical="top"/>
      <protection hidden="1"/>
    </xf>
    <xf numFmtId="0" fontId="43" fillId="4" borderId="33" xfId="0" applyFont="1" applyFill="1" applyBorder="1" applyAlignment="1" applyProtection="1">
      <alignment horizontal="left" vertical="top"/>
      <protection hidden="1"/>
    </xf>
    <xf numFmtId="0" fontId="43" fillId="4" borderId="22" xfId="0" applyFont="1" applyFill="1" applyBorder="1" applyAlignment="1" applyProtection="1">
      <alignment horizontal="left" vertical="top"/>
      <protection hidden="1"/>
    </xf>
    <xf numFmtId="0" fontId="47" fillId="4" borderId="15" xfId="0" applyFont="1" applyFill="1" applyBorder="1" applyAlignment="1" applyProtection="1">
      <alignment horizontal="left" vertical="top"/>
      <protection hidden="1"/>
    </xf>
    <xf numFmtId="0" fontId="47" fillId="4" borderId="23" xfId="0" applyFont="1" applyFill="1" applyBorder="1" applyAlignment="1" applyProtection="1">
      <alignment horizontal="left" vertical="top"/>
      <protection hidden="1"/>
    </xf>
    <xf numFmtId="0" fontId="47" fillId="4" borderId="3" xfId="0" applyFont="1" applyFill="1" applyBorder="1" applyAlignment="1" applyProtection="1">
      <alignment horizontal="left" vertical="top"/>
      <protection hidden="1"/>
    </xf>
    <xf numFmtId="0" fontId="20" fillId="4" borderId="3" xfId="0" applyFont="1" applyFill="1" applyBorder="1" applyAlignment="1" applyProtection="1">
      <alignment horizontal="left" vertical="top" wrapText="1"/>
      <protection hidden="1"/>
    </xf>
    <xf numFmtId="0" fontId="43" fillId="4" borderId="21" xfId="0" applyFont="1" applyFill="1" applyBorder="1" applyAlignment="1" applyProtection="1">
      <alignment horizontal="left" wrapText="1"/>
      <protection hidden="1"/>
    </xf>
    <xf numFmtId="0" fontId="43" fillId="4" borderId="33" xfId="0" applyFont="1" applyFill="1" applyBorder="1" applyAlignment="1" applyProtection="1">
      <alignment horizontal="left" wrapText="1"/>
      <protection hidden="1"/>
    </xf>
    <xf numFmtId="0" fontId="43" fillId="4" borderId="22" xfId="0" applyFont="1" applyFill="1" applyBorder="1" applyAlignment="1" applyProtection="1">
      <alignment horizontal="left" wrapText="1"/>
      <protection hidden="1"/>
    </xf>
    <xf numFmtId="0" fontId="0" fillId="0" borderId="16" xfId="0" applyBorder="1" applyAlignment="1" applyProtection="1">
      <alignment horizontal="left" wrapText="1"/>
      <protection hidden="1"/>
    </xf>
    <xf numFmtId="0" fontId="0" fillId="0" borderId="0" xfId="0" applyAlignment="1" applyProtection="1">
      <alignment horizontal="left" wrapText="1"/>
      <protection hidden="1"/>
    </xf>
    <xf numFmtId="0" fontId="0" fillId="0" borderId="17" xfId="0" applyBorder="1" applyAlignment="1" applyProtection="1">
      <alignment horizontal="left" wrapText="1"/>
      <protection hidden="1"/>
    </xf>
    <xf numFmtId="0" fontId="0" fillId="4" borderId="18" xfId="0" applyFill="1" applyBorder="1" applyAlignment="1" applyProtection="1">
      <alignment horizontal="left" wrapText="1"/>
      <protection hidden="1"/>
    </xf>
    <xf numFmtId="0" fontId="0" fillId="4" borderId="1" xfId="0" applyFill="1" applyBorder="1" applyAlignment="1" applyProtection="1">
      <alignment horizontal="left" wrapText="1"/>
      <protection hidden="1"/>
    </xf>
    <xf numFmtId="0" fontId="0" fillId="4" borderId="19" xfId="0" applyFill="1" applyBorder="1" applyAlignment="1" applyProtection="1">
      <alignment horizontal="left" wrapText="1"/>
      <protection hidden="1"/>
    </xf>
    <xf numFmtId="0" fontId="43" fillId="4" borderId="15" xfId="0" applyFont="1" applyFill="1" applyBorder="1" applyAlignment="1" applyProtection="1">
      <alignment horizontal="left" vertical="top"/>
      <protection hidden="1"/>
    </xf>
    <xf numFmtId="0" fontId="43" fillId="4" borderId="23" xfId="0" applyFont="1" applyFill="1" applyBorder="1" applyAlignment="1" applyProtection="1">
      <alignment horizontal="left" vertical="top"/>
      <protection hidden="1"/>
    </xf>
    <xf numFmtId="0" fontId="43" fillId="4" borderId="3" xfId="0" applyFont="1" applyFill="1" applyBorder="1" applyAlignment="1" applyProtection="1">
      <alignment horizontal="left" vertical="top"/>
      <protection hidden="1"/>
    </xf>
    <xf numFmtId="0" fontId="43" fillId="4" borderId="15" xfId="0" applyFont="1" applyFill="1" applyBorder="1" applyAlignment="1" applyProtection="1">
      <alignment horizontal="left" vertical="top" wrapText="1"/>
      <protection hidden="1"/>
    </xf>
    <xf numFmtId="0" fontId="43" fillId="4" borderId="23" xfId="0" applyFont="1" applyFill="1" applyBorder="1" applyAlignment="1" applyProtection="1">
      <alignment horizontal="left" vertical="top" wrapText="1"/>
      <protection hidden="1"/>
    </xf>
    <xf numFmtId="0" fontId="43" fillId="4" borderId="3" xfId="0" applyFont="1" applyFill="1" applyBorder="1" applyAlignment="1" applyProtection="1">
      <alignment horizontal="left" vertical="top" wrapText="1"/>
      <protection hidden="1"/>
    </xf>
    <xf numFmtId="0" fontId="47" fillId="4" borderId="38" xfId="0" applyFont="1" applyFill="1" applyBorder="1" applyAlignment="1" applyProtection="1">
      <alignment horizontal="left" vertical="top" wrapText="1"/>
      <protection hidden="1"/>
    </xf>
    <xf numFmtId="0" fontId="47" fillId="4" borderId="39" xfId="0" applyFont="1" applyFill="1" applyBorder="1" applyAlignment="1" applyProtection="1">
      <alignment horizontal="left" vertical="top"/>
      <protection hidden="1"/>
    </xf>
    <xf numFmtId="0" fontId="47" fillId="4" borderId="40" xfId="0" applyFont="1" applyFill="1" applyBorder="1" applyAlignment="1" applyProtection="1">
      <alignment horizontal="left" vertical="top"/>
      <protection hidden="1"/>
    </xf>
    <xf numFmtId="0" fontId="47" fillId="4" borderId="34" xfId="0" applyFont="1" applyFill="1" applyBorder="1" applyAlignment="1" applyProtection="1">
      <alignment horizontal="left" vertical="top"/>
      <protection hidden="1"/>
    </xf>
    <xf numFmtId="0" fontId="0" fillId="0" borderId="15" xfId="0" applyBorder="1" applyAlignment="1">
      <alignment horizontal="left" wrapText="1"/>
    </xf>
    <xf numFmtId="0" fontId="0" fillId="0" borderId="3" xfId="0" applyBorder="1" applyAlignment="1">
      <alignment horizontal="left" wrapText="1"/>
    </xf>
    <xf numFmtId="0" fontId="43" fillId="4" borderId="18" xfId="0" applyFont="1" applyFill="1" applyBorder="1" applyAlignment="1" applyProtection="1">
      <alignment horizontal="left" vertical="top"/>
      <protection hidden="1"/>
    </xf>
    <xf numFmtId="0" fontId="43" fillId="4" borderId="1" xfId="0" applyFont="1" applyFill="1" applyBorder="1" applyAlignment="1" applyProtection="1">
      <alignment horizontal="left" vertical="top"/>
      <protection hidden="1"/>
    </xf>
    <xf numFmtId="0" fontId="43" fillId="4" borderId="19" xfId="0" applyFont="1" applyFill="1" applyBorder="1" applyAlignment="1" applyProtection="1">
      <alignment horizontal="left" vertical="top"/>
      <protection hidden="1"/>
    </xf>
    <xf numFmtId="0" fontId="26" fillId="6" borderId="0" xfId="0" applyFont="1" applyFill="1" applyAlignment="1">
      <alignment horizontal="left" vertical="center"/>
    </xf>
    <xf numFmtId="0" fontId="20" fillId="8" borderId="0" xfId="0" applyFont="1" applyFill="1" applyAlignment="1">
      <alignment horizontal="left" vertical="top" wrapText="1"/>
    </xf>
    <xf numFmtId="0" fontId="20" fillId="6" borderId="0" xfId="0" applyFont="1" applyFill="1" applyAlignment="1">
      <alignment horizontal="left" vertical="top" wrapText="1"/>
    </xf>
    <xf numFmtId="0" fontId="20" fillId="6" borderId="2" xfId="0" applyFont="1" applyFill="1" applyBorder="1" applyAlignment="1" applyProtection="1">
      <alignment horizontal="left" vertical="center" wrapText="1"/>
      <protection hidden="1"/>
    </xf>
    <xf numFmtId="0" fontId="20" fillId="6" borderId="15" xfId="0" applyFont="1" applyFill="1" applyBorder="1" applyAlignment="1" applyProtection="1">
      <alignment horizontal="left" vertical="center" wrapText="1"/>
      <protection hidden="1"/>
    </xf>
    <xf numFmtId="0" fontId="20" fillId="6" borderId="3" xfId="0" applyFont="1" applyFill="1" applyBorder="1" applyAlignment="1" applyProtection="1">
      <alignment horizontal="left" vertical="center" wrapText="1"/>
      <protection hidden="1"/>
    </xf>
    <xf numFmtId="0" fontId="20" fillId="6" borderId="15" xfId="0" applyFont="1" applyFill="1" applyBorder="1" applyAlignment="1" applyProtection="1">
      <alignment horizontal="left" vertical="top" wrapText="1"/>
      <protection hidden="1"/>
    </xf>
    <xf numFmtId="0" fontId="20" fillId="6" borderId="3" xfId="0" applyFont="1" applyFill="1" applyBorder="1" applyAlignment="1" applyProtection="1">
      <alignment horizontal="left" vertical="top" wrapText="1"/>
      <protection hidden="1"/>
    </xf>
    <xf numFmtId="0" fontId="25" fillId="6" borderId="13" xfId="0" applyFont="1" applyFill="1" applyBorder="1" applyAlignment="1" applyProtection="1">
      <alignment horizontal="center" vertical="center"/>
      <protection hidden="1"/>
    </xf>
    <xf numFmtId="0" fontId="25" fillId="6" borderId="11" xfId="0" applyFont="1" applyFill="1" applyBorder="1" applyAlignment="1" applyProtection="1">
      <alignment horizontal="center" vertical="center"/>
      <protection hidden="1"/>
    </xf>
    <xf numFmtId="0" fontId="44" fillId="4" borderId="2" xfId="0" applyFont="1" applyFill="1" applyBorder="1" applyAlignment="1" applyProtection="1">
      <alignment horizontal="left" vertical="center" wrapText="1"/>
      <protection hidden="1"/>
    </xf>
    <xf numFmtId="0" fontId="32" fillId="4" borderId="9" xfId="0" applyFont="1" applyFill="1" applyBorder="1" applyAlignment="1" applyProtection="1">
      <alignment horizontal="center" vertical="top" wrapText="1"/>
      <protection hidden="1"/>
    </xf>
    <xf numFmtId="0" fontId="20" fillId="6" borderId="15" xfId="0" applyFont="1" applyFill="1" applyBorder="1" applyAlignment="1" applyProtection="1">
      <alignment horizontal="left" vertical="center"/>
      <protection hidden="1"/>
    </xf>
    <xf numFmtId="0" fontId="20" fillId="6" borderId="3" xfId="0" applyFont="1" applyFill="1" applyBorder="1" applyAlignment="1" applyProtection="1">
      <alignment horizontal="left" vertical="center"/>
      <protection hidden="1"/>
    </xf>
    <xf numFmtId="0" fontId="12" fillId="4" borderId="5" xfId="0" applyFont="1" applyFill="1" applyBorder="1" applyAlignment="1" applyProtection="1">
      <alignment horizontal="center" vertical="center"/>
      <protection hidden="1"/>
    </xf>
    <xf numFmtId="0" fontId="12" fillId="4" borderId="4" xfId="0" applyFont="1" applyFill="1" applyBorder="1" applyAlignment="1" applyProtection="1">
      <alignment horizontal="center" vertical="center"/>
      <protection hidden="1"/>
    </xf>
    <xf numFmtId="0" fontId="21" fillId="4" borderId="1" xfId="0" applyFont="1" applyFill="1" applyBorder="1" applyAlignment="1" applyProtection="1">
      <alignment horizontal="left" wrapText="1"/>
      <protection hidden="1"/>
    </xf>
    <xf numFmtId="0" fontId="20" fillId="6" borderId="2" xfId="0" applyFont="1" applyFill="1" applyBorder="1" applyAlignment="1" applyProtection="1">
      <alignment horizontal="left" vertical="center"/>
      <protection hidden="1"/>
    </xf>
    <xf numFmtId="0" fontId="20" fillId="6" borderId="21" xfId="0" quotePrefix="1" applyFont="1" applyFill="1" applyBorder="1" applyAlignment="1" applyProtection="1">
      <alignment horizontal="left" wrapText="1"/>
      <protection hidden="1"/>
    </xf>
    <xf numFmtId="0" fontId="20" fillId="6" borderId="22" xfId="0" quotePrefix="1" applyFont="1" applyFill="1" applyBorder="1" applyAlignment="1" applyProtection="1">
      <alignment horizontal="left" wrapText="1"/>
      <protection hidden="1"/>
    </xf>
    <xf numFmtId="0" fontId="20" fillId="6" borderId="18" xfId="0" quotePrefix="1" applyFont="1" applyFill="1" applyBorder="1" applyAlignment="1" applyProtection="1">
      <alignment horizontal="left" wrapText="1"/>
      <protection hidden="1"/>
    </xf>
    <xf numFmtId="0" fontId="20" fillId="6" borderId="19" xfId="0" quotePrefix="1" applyFont="1" applyFill="1" applyBorder="1" applyAlignment="1" applyProtection="1">
      <alignment horizontal="left" wrapText="1"/>
      <protection hidden="1"/>
    </xf>
    <xf numFmtId="0" fontId="26" fillId="6" borderId="8" xfId="0" applyFont="1" applyFill="1" applyBorder="1" applyAlignment="1" applyProtection="1">
      <alignment horizontal="center" vertical="center"/>
      <protection hidden="1"/>
    </xf>
    <xf numFmtId="0" fontId="26" fillId="6" borderId="11" xfId="0" applyFont="1" applyFill="1" applyBorder="1" applyAlignment="1" applyProtection="1">
      <alignment horizontal="center" vertical="center"/>
      <protection hidden="1"/>
    </xf>
    <xf numFmtId="0" fontId="20" fillId="6" borderId="16" xfId="0" applyFont="1" applyFill="1" applyBorder="1" applyAlignment="1" applyProtection="1">
      <alignment horizontal="left" vertical="center"/>
      <protection hidden="1"/>
    </xf>
    <xf numFmtId="0" fontId="20" fillId="6" borderId="17" xfId="0" applyFont="1" applyFill="1" applyBorder="1" applyAlignment="1" applyProtection="1">
      <alignment horizontal="left" vertical="center"/>
      <protection hidden="1"/>
    </xf>
    <xf numFmtId="0" fontId="20" fillId="6" borderId="18" xfId="0" applyFont="1" applyFill="1" applyBorder="1" applyAlignment="1" applyProtection="1">
      <alignment horizontal="left" vertical="center"/>
      <protection hidden="1"/>
    </xf>
    <xf numFmtId="0" fontId="20" fillId="6" borderId="19" xfId="0" applyFont="1" applyFill="1" applyBorder="1" applyAlignment="1" applyProtection="1">
      <alignment horizontal="left" vertical="center"/>
      <protection hidden="1"/>
    </xf>
    <xf numFmtId="0" fontId="20" fillId="6" borderId="2" xfId="0" quotePrefix="1" applyFont="1" applyFill="1" applyBorder="1" applyAlignment="1" applyProtection="1">
      <alignment horizontal="left"/>
      <protection hidden="1"/>
    </xf>
    <xf numFmtId="0" fontId="26" fillId="6" borderId="0" xfId="0" applyFont="1" applyFill="1" applyAlignment="1" applyProtection="1">
      <alignment horizontal="left" vertical="center"/>
      <protection hidden="1"/>
    </xf>
    <xf numFmtId="0" fontId="32" fillId="4" borderId="0" xfId="0" applyFont="1" applyFill="1" applyAlignment="1" applyProtection="1">
      <alignment horizontal="center" textRotation="90" wrapText="1"/>
      <protection hidden="1"/>
    </xf>
    <xf numFmtId="0" fontId="32" fillId="4" borderId="7" xfId="0" applyFont="1" applyFill="1" applyBorder="1" applyAlignment="1" applyProtection="1">
      <alignment horizontal="center" textRotation="90" wrapText="1"/>
      <protection hidden="1"/>
    </xf>
    <xf numFmtId="0" fontId="0" fillId="4" borderId="2" xfId="0" applyFill="1" applyBorder="1" applyAlignment="1" applyProtection="1">
      <alignment horizontal="center"/>
      <protection hidden="1"/>
    </xf>
    <xf numFmtId="0" fontId="20" fillId="6" borderId="2" xfId="0" applyFont="1" applyFill="1" applyBorder="1" applyAlignment="1" applyProtection="1">
      <alignment horizontal="left"/>
      <protection hidden="1"/>
    </xf>
    <xf numFmtId="0" fontId="20" fillId="6" borderId="5" xfId="0" applyFont="1" applyFill="1" applyBorder="1" applyAlignment="1" applyProtection="1">
      <alignment horizontal="left"/>
      <protection hidden="1"/>
    </xf>
    <xf numFmtId="0" fontId="21" fillId="4" borderId="27" xfId="0" applyFont="1" applyFill="1" applyBorder="1" applyAlignment="1" applyProtection="1">
      <alignment horizontal="left" vertical="top" wrapText="1"/>
      <protection hidden="1"/>
    </xf>
    <xf numFmtId="0" fontId="37" fillId="4" borderId="28" xfId="0" applyFont="1" applyFill="1" applyBorder="1" applyAlignment="1" applyProtection="1">
      <alignment horizontal="left" vertical="top" wrapText="1"/>
      <protection hidden="1"/>
    </xf>
    <xf numFmtId="0" fontId="37" fillId="4" borderId="29" xfId="0" applyFont="1" applyFill="1" applyBorder="1" applyAlignment="1" applyProtection="1">
      <alignment horizontal="left" vertical="top" wrapText="1"/>
      <protection hidden="1"/>
    </xf>
    <xf numFmtId="0" fontId="44" fillId="4" borderId="5" xfId="0" applyFont="1" applyFill="1" applyBorder="1" applyAlignment="1" applyProtection="1">
      <alignment horizontal="left" vertical="center" wrapText="1"/>
      <protection hidden="1"/>
    </xf>
    <xf numFmtId="0" fontId="0" fillId="4" borderId="0" xfId="0" applyFill="1" applyAlignment="1" applyProtection="1">
      <alignment horizontal="left" wrapText="1"/>
      <protection hidden="1"/>
    </xf>
    <xf numFmtId="0" fontId="20" fillId="6" borderId="5" xfId="0" applyFont="1" applyFill="1" applyBorder="1" applyAlignment="1" applyProtection="1">
      <alignment horizontal="left" vertical="center" wrapText="1"/>
      <protection hidden="1"/>
    </xf>
    <xf numFmtId="0" fontId="44" fillId="4" borderId="34" xfId="0" applyFont="1" applyFill="1" applyBorder="1" applyAlignment="1" applyProtection="1">
      <alignment horizontal="left" vertical="center" wrapText="1"/>
      <protection hidden="1"/>
    </xf>
    <xf numFmtId="0" fontId="47" fillId="4" borderId="35" xfId="0" applyFont="1" applyFill="1" applyBorder="1" applyAlignment="1" applyProtection="1">
      <alignment horizontal="left" vertical="top"/>
      <protection hidden="1"/>
    </xf>
    <xf numFmtId="0" fontId="22" fillId="4" borderId="30" xfId="0" applyFont="1" applyFill="1" applyBorder="1" applyAlignment="1" applyProtection="1">
      <alignment horizontal="center"/>
      <protection locked="0" hidden="1"/>
    </xf>
    <xf numFmtId="0" fontId="22" fillId="4" borderId="31" xfId="0" applyFont="1" applyFill="1" applyBorder="1" applyAlignment="1" applyProtection="1">
      <alignment horizontal="center"/>
      <protection locked="0" hidden="1"/>
    </xf>
    <xf numFmtId="0" fontId="22" fillId="4" borderId="32" xfId="0" applyFont="1" applyFill="1" applyBorder="1" applyAlignment="1" applyProtection="1">
      <alignment horizontal="center"/>
      <protection locked="0" hidden="1"/>
    </xf>
    <xf numFmtId="0" fontId="21" fillId="0" borderId="27" xfId="0" applyFont="1" applyBorder="1" applyAlignment="1" applyProtection="1">
      <alignment horizontal="left" vertical="top" wrapText="1"/>
      <protection hidden="1"/>
    </xf>
    <xf numFmtId="0" fontId="21" fillId="0" borderId="28" xfId="0" applyFont="1" applyBorder="1" applyAlignment="1" applyProtection="1">
      <alignment horizontal="left" vertical="top" wrapText="1"/>
      <protection hidden="1"/>
    </xf>
    <xf numFmtId="0" fontId="21" fillId="0" borderId="29" xfId="0" applyFont="1" applyBorder="1" applyAlignment="1" applyProtection="1">
      <alignment horizontal="left" vertical="top" wrapText="1"/>
      <protection hidden="1"/>
    </xf>
    <xf numFmtId="0" fontId="21" fillId="4" borderId="27" xfId="0" applyFont="1" applyFill="1" applyBorder="1" applyAlignment="1">
      <alignment horizontal="left" vertical="center" wrapText="1"/>
    </xf>
    <xf numFmtId="0" fontId="37" fillId="4" borderId="28" xfId="0" applyFont="1" applyFill="1" applyBorder="1" applyAlignment="1">
      <alignment horizontal="left" vertical="center" wrapText="1"/>
    </xf>
    <xf numFmtId="0" fontId="37" fillId="4" borderId="29" xfId="0" applyFont="1" applyFill="1" applyBorder="1" applyAlignment="1">
      <alignment horizontal="left" vertical="center" wrapText="1"/>
    </xf>
    <xf numFmtId="0" fontId="0" fillId="5" borderId="5" xfId="0" applyFill="1" applyBorder="1" applyAlignment="1">
      <alignment horizontal="center" vertical="center"/>
    </xf>
    <xf numFmtId="0" fontId="0" fillId="5" borderId="4" xfId="0" applyFill="1" applyBorder="1" applyAlignment="1">
      <alignment horizontal="center" vertical="center"/>
    </xf>
    <xf numFmtId="0" fontId="38" fillId="5" borderId="0" xfId="0" applyFont="1" applyFill="1" applyAlignment="1">
      <alignment horizontal="center" vertical="center"/>
    </xf>
    <xf numFmtId="0" fontId="38" fillId="5" borderId="14" xfId="0" applyFont="1" applyFill="1" applyBorder="1" applyAlignment="1">
      <alignment horizontal="center" vertical="center"/>
    </xf>
    <xf numFmtId="0" fontId="38" fillId="5" borderId="7" xfId="0" applyFont="1" applyFill="1" applyBorder="1" applyAlignment="1">
      <alignment horizontal="center" vertical="center"/>
    </xf>
    <xf numFmtId="0" fontId="38" fillId="5" borderId="12" xfId="0" applyFont="1" applyFill="1" applyBorder="1" applyAlignment="1">
      <alignment horizontal="center" vertical="center"/>
    </xf>
    <xf numFmtId="165" fontId="24" fillId="6" borderId="9" xfId="1" applyNumberFormat="1" applyFont="1" applyFill="1" applyBorder="1" applyAlignment="1" applyProtection="1">
      <alignment horizontal="center" vertical="center"/>
    </xf>
    <xf numFmtId="165" fontId="24" fillId="6" borderId="10" xfId="1" applyNumberFormat="1" applyFont="1" applyFill="1" applyBorder="1" applyAlignment="1" applyProtection="1">
      <alignment horizontal="center" vertical="center"/>
    </xf>
    <xf numFmtId="165" fontId="24" fillId="6" borderId="7" xfId="1" applyNumberFormat="1" applyFont="1" applyFill="1" applyBorder="1" applyAlignment="1" applyProtection="1">
      <alignment horizontal="center" vertical="center"/>
    </xf>
    <xf numFmtId="165" fontId="24" fillId="6" borderId="12" xfId="1" applyNumberFormat="1" applyFont="1" applyFill="1" applyBorder="1" applyAlignment="1" applyProtection="1">
      <alignment horizontal="center" vertical="center"/>
    </xf>
    <xf numFmtId="0" fontId="44" fillId="4" borderId="15" xfId="0" applyFont="1" applyFill="1" applyBorder="1" applyAlignment="1">
      <alignment horizontal="left" vertical="top" wrapText="1"/>
    </xf>
    <xf numFmtId="0" fontId="44" fillId="4" borderId="3" xfId="0" applyFont="1" applyFill="1" applyBorder="1" applyAlignment="1">
      <alignment horizontal="left" vertical="top" wrapText="1"/>
    </xf>
    <xf numFmtId="0" fontId="20" fillId="4" borderId="3" xfId="0" applyFont="1" applyFill="1" applyBorder="1" applyAlignment="1">
      <alignment horizontal="left" vertical="top" wrapText="1"/>
    </xf>
    <xf numFmtId="0" fontId="44" fillId="4" borderId="2" xfId="0" applyFont="1" applyFill="1" applyBorder="1" applyAlignment="1">
      <alignment horizontal="left" vertical="center" wrapText="1"/>
    </xf>
    <xf numFmtId="0" fontId="0" fillId="0" borderId="15" xfId="0" applyBorder="1" applyAlignment="1">
      <alignment horizontal="left" vertical="center" wrapText="1"/>
    </xf>
    <xf numFmtId="0" fontId="0" fillId="0" borderId="23" xfId="0" applyBorder="1" applyAlignment="1">
      <alignment horizontal="left" vertical="center"/>
    </xf>
    <xf numFmtId="0" fontId="0" fillId="0" borderId="3" xfId="0" applyBorder="1" applyAlignment="1">
      <alignment horizontal="left" vertical="center"/>
    </xf>
    <xf numFmtId="0" fontId="0" fillId="0" borderId="23" xfId="0" applyBorder="1" applyAlignment="1">
      <alignment horizontal="left" vertical="center" wrapText="1"/>
    </xf>
    <xf numFmtId="0" fontId="0" fillId="0" borderId="3" xfId="0" applyBorder="1" applyAlignment="1">
      <alignment horizontal="left" vertical="center" wrapText="1"/>
    </xf>
    <xf numFmtId="0" fontId="0" fillId="0" borderId="15" xfId="0" applyBorder="1" applyAlignment="1">
      <alignment horizontal="left" vertical="center"/>
    </xf>
    <xf numFmtId="0" fontId="0" fillId="4" borderId="15" xfId="0" applyFill="1" applyBorder="1" applyAlignment="1">
      <alignment horizontal="left" vertical="center" wrapText="1"/>
    </xf>
    <xf numFmtId="0" fontId="0" fillId="4" borderId="23" xfId="0" applyFill="1" applyBorder="1" applyAlignment="1">
      <alignment horizontal="left" vertical="center" wrapText="1"/>
    </xf>
    <xf numFmtId="0" fontId="0" fillId="4" borderId="3" xfId="0" applyFill="1" applyBorder="1" applyAlignment="1">
      <alignment horizontal="left" vertical="center" wrapText="1"/>
    </xf>
    <xf numFmtId="0" fontId="12" fillId="4" borderId="2" xfId="0" applyFont="1" applyFill="1" applyBorder="1" applyAlignment="1" applyProtection="1">
      <alignment horizontal="center" vertical="center"/>
    </xf>
  </cellXfs>
  <cellStyles count="3">
    <cellStyle name="Hyperlink" xfId="2" builtinId="8"/>
    <cellStyle name="Normal" xfId="0" builtinId="0"/>
    <cellStyle name="Percent" xfId="1" builtinId="5"/>
  </cellStyles>
  <dxfs count="1">
    <dxf>
      <numFmt numFmtId="14" formatCode="0.00%"/>
    </dxf>
  </dxfs>
  <tableStyles count="0" defaultTableStyle="TableStyleMedium2" defaultPivotStyle="PivotStyleLight16"/>
  <colors>
    <mruColors>
      <color rgb="FF0000FF"/>
      <color rgb="FF0067B4"/>
      <color rgb="FF3D6864"/>
      <color rgb="FF004A82"/>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strRef>
              <c:f>Lookups!$C$3:$C$8</c:f>
              <c:strCache>
                <c:ptCount val="6"/>
                <c:pt idx="0">
                  <c:v>1</c:v>
                </c:pt>
                <c:pt idx="1">
                  <c:v>2</c:v>
                </c:pt>
                <c:pt idx="2">
                  <c:v>3</c:v>
                </c:pt>
                <c:pt idx="3">
                  <c:v>4</c:v>
                </c:pt>
                <c:pt idx="4">
                  <c:v>5</c:v>
                </c:pt>
                <c:pt idx="5">
                  <c:v>5 + Exemplary</c:v>
                </c:pt>
              </c:strCache>
            </c:strRef>
          </c:cat>
          <c:val>
            <c:numRef>
              <c:f>Lookups!$A$3:$A$8</c:f>
              <c:numCache>
                <c:formatCode>0.0%</c:formatCode>
                <c:ptCount val="6"/>
                <c:pt idx="0">
                  <c:v>0.25</c:v>
                </c:pt>
                <c:pt idx="1">
                  <c:v>0.625</c:v>
                </c:pt>
                <c:pt idx="2">
                  <c:v>0.75</c:v>
                </c:pt>
                <c:pt idx="3">
                  <c:v>0.8</c:v>
                </c:pt>
                <c:pt idx="4">
                  <c:v>0.82499999999999996</c:v>
                </c:pt>
                <c:pt idx="5" formatCode="0%">
                  <c:v>0.85</c:v>
                </c:pt>
              </c:numCache>
            </c:numRef>
          </c:val>
          <c:smooth val="0"/>
          <c:extLst>
            <c:ext xmlns:c16="http://schemas.microsoft.com/office/drawing/2014/chart" uri="{C3380CC4-5D6E-409C-BE32-E72D297353CC}">
              <c16:uniqueId val="{00000000-C489-4EB5-9AE9-54F7A1E7CA27}"/>
            </c:ext>
          </c:extLst>
        </c:ser>
        <c:dLbls>
          <c:showLegendKey val="0"/>
          <c:showVal val="0"/>
          <c:showCatName val="0"/>
          <c:showSerName val="0"/>
          <c:showPercent val="0"/>
          <c:showBubbleSize val="0"/>
        </c:dLbls>
        <c:smooth val="0"/>
        <c:axId val="383146896"/>
        <c:axId val="383147288"/>
      </c:lineChart>
      <c:catAx>
        <c:axId val="383146896"/>
        <c:scaling>
          <c:orientation val="minMax"/>
        </c:scaling>
        <c:delete val="0"/>
        <c:axPos val="b"/>
        <c:numFmt formatCode="General" sourceLinked="1"/>
        <c:majorTickMark val="out"/>
        <c:minorTickMark val="none"/>
        <c:tickLblPos val="nextTo"/>
        <c:crossAx val="383147288"/>
        <c:crosses val="autoZero"/>
        <c:auto val="1"/>
        <c:lblAlgn val="ctr"/>
        <c:lblOffset val="100"/>
        <c:noMultiLvlLbl val="0"/>
      </c:catAx>
      <c:valAx>
        <c:axId val="383147288"/>
        <c:scaling>
          <c:orientation val="minMax"/>
        </c:scaling>
        <c:delete val="0"/>
        <c:axPos val="l"/>
        <c:majorGridlines/>
        <c:numFmt formatCode="0.0%" sourceLinked="1"/>
        <c:majorTickMark val="out"/>
        <c:minorTickMark val="none"/>
        <c:tickLblPos val="nextTo"/>
        <c:crossAx val="383146896"/>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www.breeam.org/"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drawing1.xml><?xml version="1.0" encoding="utf-8"?>
<xdr:wsDr xmlns:xdr="http://schemas.openxmlformats.org/drawingml/2006/spreadsheetDrawing" xmlns:a="http://schemas.openxmlformats.org/drawingml/2006/main">
  <xdr:twoCellAnchor>
    <xdr:from>
      <xdr:col>4</xdr:col>
      <xdr:colOff>38100</xdr:colOff>
      <xdr:row>2</xdr:row>
      <xdr:rowOff>23812</xdr:rowOff>
    </xdr:from>
    <xdr:to>
      <xdr:col>11</xdr:col>
      <xdr:colOff>342900</xdr:colOff>
      <xdr:row>17</xdr:row>
      <xdr:rowOff>100012</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2ABFCEB3-ECCA-4A30-929A-5AD5B612BC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8EA72103-CDE7-4B81-AC4F-4FDFFDEADE01}"/>
            </a:ext>
          </a:extLst>
        </xdr:cNvPr>
        <xdr:cNvGrpSpPr/>
      </xdr:nvGrpSpPr>
      <xdr:grpSpPr>
        <a:xfrm>
          <a:off x="13546365" y="299358"/>
          <a:ext cx="7385502" cy="1917571"/>
          <a:chOff x="13001726" y="350285"/>
          <a:chExt cx="7066187" cy="1473071"/>
        </a:xfrm>
      </xdr:grpSpPr>
      <xdr:sp macro="" textlink="">
        <xdr:nvSpPr>
          <xdr:cNvPr id="4" name="TextBox 3">
            <a:extLst>
              <a:ext uri="{FF2B5EF4-FFF2-40B4-BE49-F238E27FC236}">
                <a16:creationId xmlns:a16="http://schemas.microsoft.com/office/drawing/2014/main" id="{2EB4D526-ADB3-47B2-B408-FF8E9BB5DE09}"/>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12CA7C22-81EF-4FA3-A181-B425A1879D09}"/>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C6E714F0-8B8B-4387-B0FC-FBA288912DE8}"/>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504474D9-0E29-40EF-88F0-8CD287A50737}"/>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95BB8389-D560-4D01-8E61-00570D7980D7}"/>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100-000003000000}"/>
            </a:ext>
          </a:extLst>
        </xdr:cNvPr>
        <xdr:cNvGrpSpPr/>
      </xdr:nvGrpSpPr>
      <xdr:grpSpPr>
        <a:xfrm>
          <a:off x="13536468" y="299358"/>
          <a:ext cx="7395399" cy="1689924"/>
          <a:chOff x="13001726" y="350285"/>
          <a:chExt cx="7066187" cy="1473071"/>
        </a:xfrm>
      </xdr:grpSpPr>
      <xdr:sp macro="" textlink="">
        <xdr:nvSpPr>
          <xdr:cNvPr id="4" name="TextBox 3">
            <a:extLst>
              <a:ext uri="{FF2B5EF4-FFF2-40B4-BE49-F238E27FC236}">
                <a16:creationId xmlns:a16="http://schemas.microsoft.com/office/drawing/2014/main" id="{00000000-0008-0000-11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1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1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1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1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300-000003000000}"/>
            </a:ext>
          </a:extLst>
        </xdr:cNvPr>
        <xdr:cNvGrpSpPr/>
      </xdr:nvGrpSpPr>
      <xdr:grpSpPr>
        <a:xfrm>
          <a:off x="13554363" y="299358"/>
          <a:ext cx="7389049" cy="1691079"/>
          <a:chOff x="13001726" y="350285"/>
          <a:chExt cx="7066187" cy="1473071"/>
        </a:xfrm>
      </xdr:grpSpPr>
      <xdr:sp macro="" textlink="">
        <xdr:nvSpPr>
          <xdr:cNvPr id="4" name="TextBox 3">
            <a:extLst>
              <a:ext uri="{FF2B5EF4-FFF2-40B4-BE49-F238E27FC236}">
                <a16:creationId xmlns:a16="http://schemas.microsoft.com/office/drawing/2014/main" id="{00000000-0008-0000-13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3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3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3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3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E619D904-4D74-4A60-A2A6-4989201EF3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F73BA600-41B9-4622-9A4D-57BC67E2EB49}"/>
            </a:ext>
          </a:extLst>
        </xdr:cNvPr>
        <xdr:cNvGrpSpPr/>
      </xdr:nvGrpSpPr>
      <xdr:grpSpPr>
        <a:xfrm>
          <a:off x="13536468" y="299358"/>
          <a:ext cx="7395399" cy="1689924"/>
          <a:chOff x="13001726" y="350285"/>
          <a:chExt cx="7066187" cy="1473071"/>
        </a:xfrm>
      </xdr:grpSpPr>
      <xdr:sp macro="" textlink="">
        <xdr:nvSpPr>
          <xdr:cNvPr id="4" name="TextBox 3">
            <a:extLst>
              <a:ext uri="{FF2B5EF4-FFF2-40B4-BE49-F238E27FC236}">
                <a16:creationId xmlns:a16="http://schemas.microsoft.com/office/drawing/2014/main" id="{548A5472-BE3A-34A6-165F-6A0377C1F34C}"/>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2710F500-9A3D-BB90-944C-C5581A85455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C1F94E47-26CC-3C4D-DA81-BC4DF3AC1C8F}"/>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D9E88E2C-E31D-10CD-27FB-7F71A6C52DFC}"/>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0664FDA-E4D8-062E-4FF9-F0C53234AC33}"/>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13536468" y="299358"/>
          <a:ext cx="7395399" cy="1689924"/>
          <a:chOff x="13001726" y="350285"/>
          <a:chExt cx="7066187" cy="1473071"/>
        </a:xfrm>
      </xdr:grpSpPr>
      <xdr:sp macro="" textlink="">
        <xdr:nvSpPr>
          <xdr:cNvPr id="4" name="TextBox 3">
            <a:extLst>
              <a:ext uri="{FF2B5EF4-FFF2-40B4-BE49-F238E27FC236}">
                <a16:creationId xmlns:a16="http://schemas.microsoft.com/office/drawing/2014/main" id="{00000000-0008-0000-09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9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9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9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9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A00-000003000000}"/>
            </a:ext>
          </a:extLst>
        </xdr:cNvPr>
        <xdr:cNvGrpSpPr/>
      </xdr:nvGrpSpPr>
      <xdr:grpSpPr>
        <a:xfrm>
          <a:off x="13536468" y="299358"/>
          <a:ext cx="7395399" cy="1689924"/>
          <a:chOff x="13001726" y="350285"/>
          <a:chExt cx="7066187" cy="1473071"/>
        </a:xfrm>
      </xdr:grpSpPr>
      <xdr:sp macro="" textlink="">
        <xdr:nvSpPr>
          <xdr:cNvPr id="4" name="TextBox 3">
            <a:extLst>
              <a:ext uri="{FF2B5EF4-FFF2-40B4-BE49-F238E27FC236}">
                <a16:creationId xmlns:a16="http://schemas.microsoft.com/office/drawing/2014/main" id="{00000000-0008-0000-0A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A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A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A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A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D00-000003000000}"/>
            </a:ext>
          </a:extLst>
        </xdr:cNvPr>
        <xdr:cNvGrpSpPr/>
      </xdr:nvGrpSpPr>
      <xdr:grpSpPr>
        <a:xfrm>
          <a:off x="13536468" y="299358"/>
          <a:ext cx="7395399" cy="1689924"/>
          <a:chOff x="13001726" y="350285"/>
          <a:chExt cx="7066187" cy="1473071"/>
        </a:xfrm>
      </xdr:grpSpPr>
      <xdr:sp macro="" textlink="">
        <xdr:nvSpPr>
          <xdr:cNvPr id="4" name="TextBox 3">
            <a:extLst>
              <a:ext uri="{FF2B5EF4-FFF2-40B4-BE49-F238E27FC236}">
                <a16:creationId xmlns:a16="http://schemas.microsoft.com/office/drawing/2014/main" id="{00000000-0008-0000-0D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D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D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D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D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3BFA061D-BFBE-47BB-90BE-A205F8E99B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A333A532-88D8-443F-BA27-8B368D28C995}"/>
            </a:ext>
          </a:extLst>
        </xdr:cNvPr>
        <xdr:cNvGrpSpPr/>
      </xdr:nvGrpSpPr>
      <xdr:grpSpPr>
        <a:xfrm>
          <a:off x="13555890" y="296183"/>
          <a:ext cx="7344227" cy="1457196"/>
          <a:chOff x="13001726" y="350285"/>
          <a:chExt cx="7066187" cy="1473071"/>
        </a:xfrm>
      </xdr:grpSpPr>
      <xdr:sp macro="" textlink="">
        <xdr:nvSpPr>
          <xdr:cNvPr id="4" name="TextBox 3">
            <a:extLst>
              <a:ext uri="{FF2B5EF4-FFF2-40B4-BE49-F238E27FC236}">
                <a16:creationId xmlns:a16="http://schemas.microsoft.com/office/drawing/2014/main" id="{A2BA53CF-6106-D51C-4925-0CF387883685}"/>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401CFA0-757A-FDF1-789B-009BCAD63D66}"/>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F20CFF1-72E9-C549-76CB-369D27BCB53F}"/>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238FFAE-CA74-73B3-1F5A-DF7C443F1AF4}"/>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248EE5E9-AF04-3DE5-CA49-5BD1F4E275FF}"/>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800-000003000000}"/>
            </a:ext>
          </a:extLst>
        </xdr:cNvPr>
        <xdr:cNvGrpSpPr/>
      </xdr:nvGrpSpPr>
      <xdr:grpSpPr>
        <a:xfrm>
          <a:off x="13536468" y="299358"/>
          <a:ext cx="7395399" cy="1689924"/>
          <a:chOff x="13001726" y="350285"/>
          <a:chExt cx="7066187" cy="1473071"/>
        </a:xfrm>
      </xdr:grpSpPr>
      <xdr:sp macro="" textlink="">
        <xdr:nvSpPr>
          <xdr:cNvPr id="4" name="TextBox 3">
            <a:extLst>
              <a:ext uri="{FF2B5EF4-FFF2-40B4-BE49-F238E27FC236}">
                <a16:creationId xmlns:a16="http://schemas.microsoft.com/office/drawing/2014/main" id="{00000000-0008-0000-18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8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8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8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8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70AE476-E4C5-4FC2-88A2-1B76A6296D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D75BC333-CB80-456C-8502-E267B35E66F8}"/>
            </a:ext>
          </a:extLst>
        </xdr:cNvPr>
        <xdr:cNvGrpSpPr/>
      </xdr:nvGrpSpPr>
      <xdr:grpSpPr>
        <a:xfrm>
          <a:off x="13546365" y="299358"/>
          <a:ext cx="7385502" cy="1454021"/>
          <a:chOff x="13001726" y="350285"/>
          <a:chExt cx="7066187" cy="1473071"/>
        </a:xfrm>
      </xdr:grpSpPr>
      <xdr:sp macro="" textlink="">
        <xdr:nvSpPr>
          <xdr:cNvPr id="4" name="TextBox 3">
            <a:extLst>
              <a:ext uri="{FF2B5EF4-FFF2-40B4-BE49-F238E27FC236}">
                <a16:creationId xmlns:a16="http://schemas.microsoft.com/office/drawing/2014/main" id="{C9399B24-07F0-4E06-B91E-1516EF12F3A2}"/>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EEC08DDE-9E7E-19B9-F485-8A990497A92B}"/>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A79E8ABB-3CF6-E826-6755-90C0BC02EC29}"/>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172CE6F-1D39-4783-19F8-8F4CF4D8DC7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39266F0E-DF9A-4967-76F0-320C82A93FFF}"/>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48698</xdr:colOff>
      <xdr:row>0</xdr:row>
      <xdr:rowOff>118333</xdr:rowOff>
    </xdr:from>
    <xdr:to>
      <xdr:col>16</xdr:col>
      <xdr:colOff>597120</xdr:colOff>
      <xdr:row>3</xdr:row>
      <xdr:rowOff>8964</xdr:rowOff>
    </xdr:to>
    <xdr:pic>
      <xdr:nvPicPr>
        <xdr:cNvPr id="2" name="Picture 21" descr="Breeam_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8198" y="118333"/>
          <a:ext cx="2377222" cy="446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F6333F59-7F65-4F83-AEB3-454E67B79A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DE6C7D4B-054A-421E-90A7-7ED747B4C87C}"/>
            </a:ext>
          </a:extLst>
        </xdr:cNvPr>
        <xdr:cNvGrpSpPr/>
      </xdr:nvGrpSpPr>
      <xdr:grpSpPr>
        <a:xfrm>
          <a:off x="13546365" y="299358"/>
          <a:ext cx="7385502" cy="1917571"/>
          <a:chOff x="13001726" y="350285"/>
          <a:chExt cx="7066187" cy="1473071"/>
        </a:xfrm>
      </xdr:grpSpPr>
      <xdr:sp macro="" textlink="">
        <xdr:nvSpPr>
          <xdr:cNvPr id="4" name="TextBox 3">
            <a:extLst>
              <a:ext uri="{FF2B5EF4-FFF2-40B4-BE49-F238E27FC236}">
                <a16:creationId xmlns:a16="http://schemas.microsoft.com/office/drawing/2014/main" id="{9A00B0AA-0866-1A4B-D025-E552C16D4C85}"/>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86BC13EC-C91D-F935-0AD9-258DDB365855}"/>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764E6DEA-574A-0642-2C19-5C42C2223707}"/>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681B700D-2C87-A1AD-05B1-1595C5B3165E}"/>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6927E69-01E2-AEF9-7ECA-FE2D682A57AF}"/>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5EE80F97-8A1D-40DD-893E-D2C8834DEE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EDB7E68C-19E6-4362-996F-815127A31B8E}"/>
            </a:ext>
          </a:extLst>
        </xdr:cNvPr>
        <xdr:cNvGrpSpPr/>
      </xdr:nvGrpSpPr>
      <xdr:grpSpPr>
        <a:xfrm>
          <a:off x="13546365" y="299358"/>
          <a:ext cx="7385502" cy="1454021"/>
          <a:chOff x="13001726" y="350285"/>
          <a:chExt cx="7066187" cy="1473071"/>
        </a:xfrm>
      </xdr:grpSpPr>
      <xdr:sp macro="" textlink="">
        <xdr:nvSpPr>
          <xdr:cNvPr id="4" name="TextBox 3">
            <a:extLst>
              <a:ext uri="{FF2B5EF4-FFF2-40B4-BE49-F238E27FC236}">
                <a16:creationId xmlns:a16="http://schemas.microsoft.com/office/drawing/2014/main" id="{73F4772C-C7D8-8F43-3E1D-82A653CDB9B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A7761C29-29F7-7CB2-6FB5-61EA9E80EA02}"/>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7640A89A-C94C-0B45-FC87-32339CE2B433}"/>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E9C4AFF9-B552-7FFD-0EDC-F6F25884678F}"/>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E55E5EC9-9543-1488-40D3-15C73F1A6837}"/>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A00-000003000000}"/>
            </a:ext>
          </a:extLst>
        </xdr:cNvPr>
        <xdr:cNvGrpSpPr/>
      </xdr:nvGrpSpPr>
      <xdr:grpSpPr>
        <a:xfrm>
          <a:off x="13536468" y="299358"/>
          <a:ext cx="7395399" cy="1689924"/>
          <a:chOff x="13001726" y="350285"/>
          <a:chExt cx="7066187" cy="1473071"/>
        </a:xfrm>
      </xdr:grpSpPr>
      <xdr:sp macro="" textlink="">
        <xdr:nvSpPr>
          <xdr:cNvPr id="4" name="TextBox 3">
            <a:extLst>
              <a:ext uri="{FF2B5EF4-FFF2-40B4-BE49-F238E27FC236}">
                <a16:creationId xmlns:a16="http://schemas.microsoft.com/office/drawing/2014/main" id="{00000000-0008-0000-1A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A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A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A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A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22BA7F5D-E9C3-4788-A939-0525F020F2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3BDA631D-4F01-4CC0-83DC-D1D9A0D9683C}"/>
            </a:ext>
          </a:extLst>
        </xdr:cNvPr>
        <xdr:cNvGrpSpPr/>
      </xdr:nvGrpSpPr>
      <xdr:grpSpPr>
        <a:xfrm>
          <a:off x="13546365" y="299358"/>
          <a:ext cx="7385502" cy="1454021"/>
          <a:chOff x="13001726" y="350285"/>
          <a:chExt cx="7066187" cy="1473071"/>
        </a:xfrm>
      </xdr:grpSpPr>
      <xdr:sp macro="" textlink="">
        <xdr:nvSpPr>
          <xdr:cNvPr id="4" name="TextBox 3">
            <a:extLst>
              <a:ext uri="{FF2B5EF4-FFF2-40B4-BE49-F238E27FC236}">
                <a16:creationId xmlns:a16="http://schemas.microsoft.com/office/drawing/2014/main" id="{FD04B911-8FFD-6D92-2595-28BEA070330B}"/>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CC041BE7-14F2-1DA6-8C95-947737E1449F}"/>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57050FEC-C5A3-06D8-D776-47957816928E}"/>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83BB6012-0732-3436-F772-DC266B7B6EC9}"/>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EA6B90AF-E2F9-BC37-7E7F-F462481C96EB}"/>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13536468" y="299358"/>
          <a:ext cx="7395399" cy="1689924"/>
          <a:chOff x="13001726" y="350285"/>
          <a:chExt cx="7066187" cy="1473071"/>
        </a:xfrm>
      </xdr:grpSpPr>
      <xdr:sp macro="" textlink="">
        <xdr:nvSpPr>
          <xdr:cNvPr id="4" name="TextBox 3">
            <a:extLst>
              <a:ext uri="{FF2B5EF4-FFF2-40B4-BE49-F238E27FC236}">
                <a16:creationId xmlns:a16="http://schemas.microsoft.com/office/drawing/2014/main" id="{00000000-0008-0000-05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5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5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5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5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13535347" y="303093"/>
          <a:ext cx="7407726" cy="1698889"/>
          <a:chOff x="13001726" y="350285"/>
          <a:chExt cx="7066187" cy="1473071"/>
        </a:xfrm>
      </xdr:grpSpPr>
      <xdr:sp macro="" textlink="">
        <xdr:nvSpPr>
          <xdr:cNvPr id="4" name="TextBox 3">
            <a:extLst>
              <a:ext uri="{FF2B5EF4-FFF2-40B4-BE49-F238E27FC236}">
                <a16:creationId xmlns:a16="http://schemas.microsoft.com/office/drawing/2014/main" id="{00000000-0008-0000-07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7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7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7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7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13536468" y="299358"/>
          <a:ext cx="7395399" cy="1689924"/>
          <a:chOff x="13001726" y="350285"/>
          <a:chExt cx="7066187" cy="1473071"/>
        </a:xfrm>
      </xdr:grpSpPr>
      <xdr:sp macro="" textlink="">
        <xdr:nvSpPr>
          <xdr:cNvPr id="4" name="TextBox 3">
            <a:extLst>
              <a:ext uri="{FF2B5EF4-FFF2-40B4-BE49-F238E27FC236}">
                <a16:creationId xmlns:a16="http://schemas.microsoft.com/office/drawing/2014/main" id="{00000000-0008-0000-06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6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6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6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6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13536468" y="299358"/>
          <a:ext cx="7395399" cy="1689924"/>
          <a:chOff x="13001726" y="350285"/>
          <a:chExt cx="7066187" cy="1473071"/>
        </a:xfrm>
      </xdr:grpSpPr>
      <xdr:sp macro="" textlink="">
        <xdr:nvSpPr>
          <xdr:cNvPr id="4" name="TextBox 3">
            <a:extLst>
              <a:ext uri="{FF2B5EF4-FFF2-40B4-BE49-F238E27FC236}">
                <a16:creationId xmlns:a16="http://schemas.microsoft.com/office/drawing/2014/main" id="{00000000-0008-0000-08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8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8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8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8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B00-000003000000}"/>
            </a:ext>
          </a:extLst>
        </xdr:cNvPr>
        <xdr:cNvGrpSpPr/>
      </xdr:nvGrpSpPr>
      <xdr:grpSpPr>
        <a:xfrm>
          <a:off x="13536468" y="299358"/>
          <a:ext cx="7395399" cy="1689924"/>
          <a:chOff x="13001726" y="350285"/>
          <a:chExt cx="7066187" cy="1473071"/>
        </a:xfrm>
      </xdr:grpSpPr>
      <xdr:sp macro="" textlink="">
        <xdr:nvSpPr>
          <xdr:cNvPr id="4" name="TextBox 3">
            <a:extLst>
              <a:ext uri="{FF2B5EF4-FFF2-40B4-BE49-F238E27FC236}">
                <a16:creationId xmlns:a16="http://schemas.microsoft.com/office/drawing/2014/main" id="{00000000-0008-0000-0B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B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B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B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B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108860</xdr:rowOff>
    </xdr:from>
    <xdr:to>
      <xdr:col>44</xdr:col>
      <xdr:colOff>548367</xdr:colOff>
      <xdr:row>4</xdr:row>
      <xdr:rowOff>1074964</xdr:rowOff>
    </xdr:to>
    <xdr:grpSp>
      <xdr:nvGrpSpPr>
        <xdr:cNvPr id="3" name="Group 2">
          <a:extLst>
            <a:ext uri="{FF2B5EF4-FFF2-40B4-BE49-F238E27FC236}">
              <a16:creationId xmlns:a16="http://schemas.microsoft.com/office/drawing/2014/main" id="{00000000-0008-0000-0C00-000003000000}"/>
            </a:ext>
          </a:extLst>
        </xdr:cNvPr>
        <xdr:cNvGrpSpPr/>
      </xdr:nvGrpSpPr>
      <xdr:grpSpPr>
        <a:xfrm>
          <a:off x="13546365" y="299360"/>
          <a:ext cx="7385502" cy="1810654"/>
          <a:chOff x="13001726" y="350285"/>
          <a:chExt cx="7066187" cy="1473071"/>
        </a:xfrm>
      </xdr:grpSpPr>
      <xdr:sp macro="" textlink="">
        <xdr:nvSpPr>
          <xdr:cNvPr id="4" name="TextBox 3">
            <a:extLst>
              <a:ext uri="{FF2B5EF4-FFF2-40B4-BE49-F238E27FC236}">
                <a16:creationId xmlns:a16="http://schemas.microsoft.com/office/drawing/2014/main" id="{00000000-0008-0000-0C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C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C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C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C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17" name="Picture 21" descr="Breeam_logo">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84304" y="198344"/>
          <a:ext cx="2317297" cy="476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14" name="Group 13">
          <a:extLst>
            <a:ext uri="{FF2B5EF4-FFF2-40B4-BE49-F238E27FC236}">
              <a16:creationId xmlns:a16="http://schemas.microsoft.com/office/drawing/2014/main" id="{00000000-0008-0000-0200-00000E000000}"/>
            </a:ext>
          </a:extLst>
        </xdr:cNvPr>
        <xdr:cNvGrpSpPr/>
      </xdr:nvGrpSpPr>
      <xdr:grpSpPr>
        <a:xfrm>
          <a:off x="13546365" y="299358"/>
          <a:ext cx="7385502" cy="1454021"/>
          <a:chOff x="13001726" y="350285"/>
          <a:chExt cx="7066187" cy="1473071"/>
        </a:xfrm>
      </xdr:grpSpPr>
      <xdr:sp macro="" textlink="">
        <xdr:nvSpPr>
          <xdr:cNvPr id="15" name="TextBox 14">
            <a:extLst>
              <a:ext uri="{FF2B5EF4-FFF2-40B4-BE49-F238E27FC236}">
                <a16:creationId xmlns:a16="http://schemas.microsoft.com/office/drawing/2014/main" id="{00000000-0008-0000-0200-00000F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16" name="Rectangle 15">
            <a:extLst>
              <a:ext uri="{FF2B5EF4-FFF2-40B4-BE49-F238E27FC236}">
                <a16:creationId xmlns:a16="http://schemas.microsoft.com/office/drawing/2014/main" id="{00000000-0008-0000-0200-000010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extLst>
              <a:ext uri="{FF2B5EF4-FFF2-40B4-BE49-F238E27FC236}">
                <a16:creationId xmlns:a16="http://schemas.microsoft.com/office/drawing/2014/main" id="{00000000-0008-0000-0200-000012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TextBox 18">
            <a:extLst>
              <a:ext uri="{FF2B5EF4-FFF2-40B4-BE49-F238E27FC236}">
                <a16:creationId xmlns:a16="http://schemas.microsoft.com/office/drawing/2014/main" id="{00000000-0008-0000-0200-000013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20" name="TextBox 19">
            <a:extLst>
              <a:ext uri="{FF2B5EF4-FFF2-40B4-BE49-F238E27FC236}">
                <a16:creationId xmlns:a16="http://schemas.microsoft.com/office/drawing/2014/main" id="{00000000-0008-0000-0200-000014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0E00-000003000000}"/>
            </a:ext>
          </a:extLst>
        </xdr:cNvPr>
        <xdr:cNvGrpSpPr/>
      </xdr:nvGrpSpPr>
      <xdr:grpSpPr>
        <a:xfrm>
          <a:off x="13546365" y="299359"/>
          <a:ext cx="7385502" cy="1797048"/>
          <a:chOff x="13001726" y="350285"/>
          <a:chExt cx="7066187" cy="1473071"/>
        </a:xfrm>
      </xdr:grpSpPr>
      <xdr:sp macro="" textlink="">
        <xdr:nvSpPr>
          <xdr:cNvPr id="4" name="TextBox 3">
            <a:extLst>
              <a:ext uri="{FF2B5EF4-FFF2-40B4-BE49-F238E27FC236}">
                <a16:creationId xmlns:a16="http://schemas.microsoft.com/office/drawing/2014/main" id="{00000000-0008-0000-0E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E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E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E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E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000-000003000000}"/>
            </a:ext>
          </a:extLst>
        </xdr:cNvPr>
        <xdr:cNvGrpSpPr/>
      </xdr:nvGrpSpPr>
      <xdr:grpSpPr>
        <a:xfrm>
          <a:off x="13546365" y="299359"/>
          <a:ext cx="7385502" cy="1797048"/>
          <a:chOff x="13001726" y="350285"/>
          <a:chExt cx="7066187" cy="1473071"/>
        </a:xfrm>
      </xdr:grpSpPr>
      <xdr:sp macro="" textlink="">
        <xdr:nvSpPr>
          <xdr:cNvPr id="4" name="TextBox 3">
            <a:extLst>
              <a:ext uri="{FF2B5EF4-FFF2-40B4-BE49-F238E27FC236}">
                <a16:creationId xmlns:a16="http://schemas.microsoft.com/office/drawing/2014/main" id="{00000000-0008-0000-10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0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0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0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0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200-000003000000}"/>
            </a:ext>
          </a:extLst>
        </xdr:cNvPr>
        <xdr:cNvGrpSpPr/>
      </xdr:nvGrpSpPr>
      <xdr:grpSpPr>
        <a:xfrm>
          <a:off x="13546365" y="299359"/>
          <a:ext cx="7385502" cy="1797048"/>
          <a:chOff x="13001726" y="350285"/>
          <a:chExt cx="7066187" cy="1473071"/>
        </a:xfrm>
      </xdr:grpSpPr>
      <xdr:sp macro="" textlink="">
        <xdr:nvSpPr>
          <xdr:cNvPr id="4" name="TextBox 3">
            <a:extLst>
              <a:ext uri="{FF2B5EF4-FFF2-40B4-BE49-F238E27FC236}">
                <a16:creationId xmlns:a16="http://schemas.microsoft.com/office/drawing/2014/main" id="{00000000-0008-0000-12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2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2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2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2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108857</xdr:rowOff>
    </xdr:from>
    <xdr:to>
      <xdr:col>44</xdr:col>
      <xdr:colOff>548367</xdr:colOff>
      <xdr:row>4</xdr:row>
      <xdr:rowOff>1006928</xdr:rowOff>
    </xdr:to>
    <xdr:grpSp>
      <xdr:nvGrpSpPr>
        <xdr:cNvPr id="3" name="Group 2">
          <a:extLst>
            <a:ext uri="{FF2B5EF4-FFF2-40B4-BE49-F238E27FC236}">
              <a16:creationId xmlns:a16="http://schemas.microsoft.com/office/drawing/2014/main" id="{00000000-0008-0000-1400-000003000000}"/>
            </a:ext>
          </a:extLst>
        </xdr:cNvPr>
        <xdr:cNvGrpSpPr/>
      </xdr:nvGrpSpPr>
      <xdr:grpSpPr>
        <a:xfrm>
          <a:off x="13546365" y="299357"/>
          <a:ext cx="7385502" cy="1672771"/>
          <a:chOff x="13001726" y="350285"/>
          <a:chExt cx="7066187" cy="1345128"/>
        </a:xfrm>
      </xdr:grpSpPr>
      <xdr:sp macro="" textlink="">
        <xdr:nvSpPr>
          <xdr:cNvPr id="4" name="TextBox 3">
            <a:extLst>
              <a:ext uri="{FF2B5EF4-FFF2-40B4-BE49-F238E27FC236}">
                <a16:creationId xmlns:a16="http://schemas.microsoft.com/office/drawing/2014/main" id="{00000000-0008-0000-1400-000004000000}"/>
              </a:ext>
            </a:extLst>
          </xdr:cNvPr>
          <xdr:cNvSpPr txBox="1"/>
        </xdr:nvSpPr>
        <xdr:spPr bwMode="auto">
          <a:xfrm>
            <a:off x="13001726" y="350285"/>
            <a:ext cx="7013219" cy="1345128"/>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4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4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4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4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500-000003000000}"/>
            </a:ext>
          </a:extLst>
        </xdr:cNvPr>
        <xdr:cNvGrpSpPr/>
      </xdr:nvGrpSpPr>
      <xdr:grpSpPr>
        <a:xfrm>
          <a:off x="13536468" y="299358"/>
          <a:ext cx="7395399" cy="1689924"/>
          <a:chOff x="13001726" y="350285"/>
          <a:chExt cx="7066187" cy="1473071"/>
        </a:xfrm>
      </xdr:grpSpPr>
      <xdr:sp macro="" textlink="">
        <xdr:nvSpPr>
          <xdr:cNvPr id="4" name="TextBox 3">
            <a:extLst>
              <a:ext uri="{FF2B5EF4-FFF2-40B4-BE49-F238E27FC236}">
                <a16:creationId xmlns:a16="http://schemas.microsoft.com/office/drawing/2014/main" id="{00000000-0008-0000-15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5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5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5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5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108860</xdr:rowOff>
    </xdr:from>
    <xdr:to>
      <xdr:col>44</xdr:col>
      <xdr:colOff>548367</xdr:colOff>
      <xdr:row>4</xdr:row>
      <xdr:rowOff>1074964</xdr:rowOff>
    </xdr:to>
    <xdr:grpSp>
      <xdr:nvGrpSpPr>
        <xdr:cNvPr id="3" name="Group 2">
          <a:extLst>
            <a:ext uri="{FF2B5EF4-FFF2-40B4-BE49-F238E27FC236}">
              <a16:creationId xmlns:a16="http://schemas.microsoft.com/office/drawing/2014/main" id="{00000000-0008-0000-1600-000003000000}"/>
            </a:ext>
          </a:extLst>
        </xdr:cNvPr>
        <xdr:cNvGrpSpPr/>
      </xdr:nvGrpSpPr>
      <xdr:grpSpPr>
        <a:xfrm>
          <a:off x="13546365" y="299360"/>
          <a:ext cx="7385502" cy="1810654"/>
          <a:chOff x="13001726" y="350285"/>
          <a:chExt cx="7066187" cy="1473071"/>
        </a:xfrm>
      </xdr:grpSpPr>
      <xdr:sp macro="" textlink="">
        <xdr:nvSpPr>
          <xdr:cNvPr id="4" name="TextBox 3">
            <a:extLst>
              <a:ext uri="{FF2B5EF4-FFF2-40B4-BE49-F238E27FC236}">
                <a16:creationId xmlns:a16="http://schemas.microsoft.com/office/drawing/2014/main" id="{00000000-0008-0000-16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6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6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6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6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06866"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700-000003000000}"/>
            </a:ext>
          </a:extLst>
        </xdr:cNvPr>
        <xdr:cNvGrpSpPr/>
      </xdr:nvGrpSpPr>
      <xdr:grpSpPr>
        <a:xfrm>
          <a:off x="13546365" y="299359"/>
          <a:ext cx="7385502" cy="1797048"/>
          <a:chOff x="13001726" y="350285"/>
          <a:chExt cx="7066187" cy="1473071"/>
        </a:xfrm>
      </xdr:grpSpPr>
      <xdr:sp macro="" textlink="">
        <xdr:nvSpPr>
          <xdr:cNvPr id="4" name="TextBox 3">
            <a:extLst>
              <a:ext uri="{FF2B5EF4-FFF2-40B4-BE49-F238E27FC236}">
                <a16:creationId xmlns:a16="http://schemas.microsoft.com/office/drawing/2014/main" id="{00000000-0008-0000-17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7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7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7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7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06866"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108857</xdr:rowOff>
    </xdr:from>
    <xdr:to>
      <xdr:col>44</xdr:col>
      <xdr:colOff>548367</xdr:colOff>
      <xdr:row>4</xdr:row>
      <xdr:rowOff>1006928</xdr:rowOff>
    </xdr:to>
    <xdr:grpSp>
      <xdr:nvGrpSpPr>
        <xdr:cNvPr id="3" name="Group 2">
          <a:extLst>
            <a:ext uri="{FF2B5EF4-FFF2-40B4-BE49-F238E27FC236}">
              <a16:creationId xmlns:a16="http://schemas.microsoft.com/office/drawing/2014/main" id="{00000000-0008-0000-1900-000003000000}"/>
            </a:ext>
          </a:extLst>
        </xdr:cNvPr>
        <xdr:cNvGrpSpPr/>
      </xdr:nvGrpSpPr>
      <xdr:grpSpPr>
        <a:xfrm>
          <a:off x="13546365" y="299357"/>
          <a:ext cx="7385502" cy="1672771"/>
          <a:chOff x="13001726" y="350285"/>
          <a:chExt cx="7066187" cy="1345128"/>
        </a:xfrm>
      </xdr:grpSpPr>
      <xdr:sp macro="" textlink="">
        <xdr:nvSpPr>
          <xdr:cNvPr id="4" name="TextBox 3">
            <a:extLst>
              <a:ext uri="{FF2B5EF4-FFF2-40B4-BE49-F238E27FC236}">
                <a16:creationId xmlns:a16="http://schemas.microsoft.com/office/drawing/2014/main" id="{00000000-0008-0000-1900-000004000000}"/>
              </a:ext>
            </a:extLst>
          </xdr:cNvPr>
          <xdr:cNvSpPr txBox="1"/>
        </xdr:nvSpPr>
        <xdr:spPr bwMode="auto">
          <a:xfrm>
            <a:off x="13001726" y="350285"/>
            <a:ext cx="7013219" cy="1345128"/>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9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9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9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9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8742B36C-A42F-45B4-9CB1-11C9DDDE27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778E14A6-1641-406A-94A4-7E1DC7D4AB5C}"/>
            </a:ext>
          </a:extLst>
        </xdr:cNvPr>
        <xdr:cNvGrpSpPr/>
      </xdr:nvGrpSpPr>
      <xdr:grpSpPr>
        <a:xfrm>
          <a:off x="13546365" y="299358"/>
          <a:ext cx="7385502" cy="1454021"/>
          <a:chOff x="13001726" y="350285"/>
          <a:chExt cx="7066187" cy="1473071"/>
        </a:xfrm>
      </xdr:grpSpPr>
      <xdr:sp macro="" textlink="">
        <xdr:nvSpPr>
          <xdr:cNvPr id="4" name="TextBox 3">
            <a:extLst>
              <a:ext uri="{FF2B5EF4-FFF2-40B4-BE49-F238E27FC236}">
                <a16:creationId xmlns:a16="http://schemas.microsoft.com/office/drawing/2014/main" id="{FBAA90FD-8DB9-17E0-0932-3E4D9E3304B3}"/>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1516AB14-6E92-E7AF-62C1-C0A22436515D}"/>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9A72AA28-1414-92D3-A006-795D95DD442B}"/>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9ADD4BDA-5F61-3242-7B63-A7E4A538EC96}"/>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6663F998-46C3-B8E5-68FB-1FCC4C6B79B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E064B090-533B-480B-8CE9-88DE849884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54C6A97C-0164-451F-BB6B-81BBE09A0E68}"/>
            </a:ext>
          </a:extLst>
        </xdr:cNvPr>
        <xdr:cNvGrpSpPr/>
      </xdr:nvGrpSpPr>
      <xdr:grpSpPr>
        <a:xfrm>
          <a:off x="13534398" y="298137"/>
          <a:ext cx="7382815" cy="1454754"/>
          <a:chOff x="13001726" y="350285"/>
          <a:chExt cx="7066187" cy="1473071"/>
        </a:xfrm>
      </xdr:grpSpPr>
      <xdr:sp macro="" textlink="">
        <xdr:nvSpPr>
          <xdr:cNvPr id="4" name="TextBox 3">
            <a:extLst>
              <a:ext uri="{FF2B5EF4-FFF2-40B4-BE49-F238E27FC236}">
                <a16:creationId xmlns:a16="http://schemas.microsoft.com/office/drawing/2014/main" id="{580C94C7-3EEA-CF62-BF9B-0B4E69998A0F}"/>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C7B00DB1-6AE9-5BD1-63D0-5CDD55DF6EF8}"/>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77A07AE4-8292-DA63-E20A-DB2B5E598BCE}"/>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451484D-77B0-F68E-0664-F3BA49109A39}"/>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3E392708-5609-B6FA-9069-9AECF344ED05}"/>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5E677A9-84B9-4A51-B926-25660A24A7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DF9A5EAE-E20C-4998-BEBD-8CCB5D15A620}"/>
            </a:ext>
          </a:extLst>
        </xdr:cNvPr>
        <xdr:cNvGrpSpPr/>
      </xdr:nvGrpSpPr>
      <xdr:grpSpPr>
        <a:xfrm>
          <a:off x="13546365" y="299358"/>
          <a:ext cx="7385502" cy="1917571"/>
          <a:chOff x="13001726" y="350285"/>
          <a:chExt cx="7066187" cy="1473071"/>
        </a:xfrm>
      </xdr:grpSpPr>
      <xdr:sp macro="" textlink="">
        <xdr:nvSpPr>
          <xdr:cNvPr id="4" name="TextBox 3">
            <a:extLst>
              <a:ext uri="{FF2B5EF4-FFF2-40B4-BE49-F238E27FC236}">
                <a16:creationId xmlns:a16="http://schemas.microsoft.com/office/drawing/2014/main" id="{FA1860EC-F1B7-44D0-BFAB-7B7D8D6BD213}"/>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F8CF74F2-4B62-4C62-BD9B-01864F9B1C1D}"/>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8E5170CF-1233-462B-9B5D-5729879C9C0D}"/>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2D9F5B9-6010-4C48-B956-2ABCFA9C7AB8}"/>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C85CF027-D946-4697-A767-E6C3A508B683}"/>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3D392EB0-2B8F-4CFE-83DD-19F5E1E954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220890</xdr:colOff>
      <xdr:row>1</xdr:row>
      <xdr:rowOff>105683</xdr:rowOff>
    </xdr:from>
    <xdr:to>
      <xdr:col>44</xdr:col>
      <xdr:colOff>545192</xdr:colOff>
      <xdr:row>4</xdr:row>
      <xdr:rowOff>629429</xdr:rowOff>
    </xdr:to>
    <xdr:grpSp>
      <xdr:nvGrpSpPr>
        <xdr:cNvPr id="3" name="Group 2">
          <a:extLst>
            <a:ext uri="{FF2B5EF4-FFF2-40B4-BE49-F238E27FC236}">
              <a16:creationId xmlns:a16="http://schemas.microsoft.com/office/drawing/2014/main" id="{F39C8DFD-6BF1-4F8D-B1AB-C3778CDA0858}"/>
            </a:ext>
          </a:extLst>
        </xdr:cNvPr>
        <xdr:cNvGrpSpPr/>
      </xdr:nvGrpSpPr>
      <xdr:grpSpPr>
        <a:xfrm>
          <a:off x="13549540" y="296183"/>
          <a:ext cx="7379152" cy="1457196"/>
          <a:chOff x="13001726" y="350285"/>
          <a:chExt cx="7066187" cy="1473071"/>
        </a:xfrm>
      </xdr:grpSpPr>
      <xdr:sp macro="" textlink="">
        <xdr:nvSpPr>
          <xdr:cNvPr id="4" name="TextBox 3">
            <a:extLst>
              <a:ext uri="{FF2B5EF4-FFF2-40B4-BE49-F238E27FC236}">
                <a16:creationId xmlns:a16="http://schemas.microsoft.com/office/drawing/2014/main" id="{4A6CAE31-FDCA-A315-0AFA-394447E78C4C}"/>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A4660D93-E85A-74C4-9E26-4976DDF99B44}"/>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1183E1C7-6296-1399-4107-05A2D3A6E5E3}"/>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F872E2C4-2861-E838-FDF8-434E64592F16}"/>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59967883-EF08-E3CD-7A83-3EC59B2571A5}"/>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00000000-0008-0000-1B00-000003000000}"/>
            </a:ext>
          </a:extLst>
        </xdr:cNvPr>
        <xdr:cNvGrpSpPr/>
      </xdr:nvGrpSpPr>
      <xdr:grpSpPr>
        <a:xfrm>
          <a:off x="13546365" y="299358"/>
          <a:ext cx="7385502" cy="1917571"/>
          <a:chOff x="13001726" y="350285"/>
          <a:chExt cx="7066187" cy="1473071"/>
        </a:xfrm>
      </xdr:grpSpPr>
      <xdr:sp macro="" textlink="">
        <xdr:nvSpPr>
          <xdr:cNvPr id="4" name="TextBox 3">
            <a:extLst>
              <a:ext uri="{FF2B5EF4-FFF2-40B4-BE49-F238E27FC236}">
                <a16:creationId xmlns:a16="http://schemas.microsoft.com/office/drawing/2014/main" id="{00000000-0008-0000-1B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B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B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B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B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1286AA10-FCF1-4565-982A-D6C9ECA4F4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89735F2B-148F-4E49-8E3A-7A5706FA3205}"/>
            </a:ext>
          </a:extLst>
        </xdr:cNvPr>
        <xdr:cNvGrpSpPr/>
      </xdr:nvGrpSpPr>
      <xdr:grpSpPr>
        <a:xfrm>
          <a:off x="13546365" y="299358"/>
          <a:ext cx="7385502" cy="1917571"/>
          <a:chOff x="13001726" y="350285"/>
          <a:chExt cx="7066187" cy="1473071"/>
        </a:xfrm>
      </xdr:grpSpPr>
      <xdr:sp macro="" textlink="">
        <xdr:nvSpPr>
          <xdr:cNvPr id="4" name="TextBox 3">
            <a:extLst>
              <a:ext uri="{FF2B5EF4-FFF2-40B4-BE49-F238E27FC236}">
                <a16:creationId xmlns:a16="http://schemas.microsoft.com/office/drawing/2014/main" id="{874D68D1-5FE4-57E2-4E90-AF971D3DB1DD}"/>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BBAD8826-2208-2180-074B-D25E6DB5D23F}"/>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875DE5F6-B8F5-AA43-DBCD-B8967A03E857}"/>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15FE6029-E28B-72B1-2D95-CA953332AE3F}"/>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37C50092-D8C8-7B93-EBEE-1FAC87B5B459}"/>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9D099471-AFB7-4016-A018-73CEE65EBC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5CF4F08D-4F20-4D13-9FCC-3B7D89E0E82E}"/>
            </a:ext>
          </a:extLst>
        </xdr:cNvPr>
        <xdr:cNvGrpSpPr/>
      </xdr:nvGrpSpPr>
      <xdr:grpSpPr>
        <a:xfrm>
          <a:off x="13546365" y="299358"/>
          <a:ext cx="7385502" cy="1454021"/>
          <a:chOff x="13001726" y="350285"/>
          <a:chExt cx="7066187" cy="1473071"/>
        </a:xfrm>
      </xdr:grpSpPr>
      <xdr:sp macro="" textlink="">
        <xdr:nvSpPr>
          <xdr:cNvPr id="4" name="TextBox 3">
            <a:extLst>
              <a:ext uri="{FF2B5EF4-FFF2-40B4-BE49-F238E27FC236}">
                <a16:creationId xmlns:a16="http://schemas.microsoft.com/office/drawing/2014/main" id="{9F5D907D-7D06-5018-DBE8-8E24DE950D21}"/>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37CCF8E3-EF77-B538-5133-6DB1F802670F}"/>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18C6BCF5-B007-A35D-FCDD-02FCFCE76DE2}"/>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D825D075-E141-56F2-D112-2C931E3B2244}"/>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4BF57FF3-A82C-1493-5BE4-47C6A19425FC}"/>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AC6AC5C9-CD46-4F29-9BA5-400C6F9AD1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45</xdr:col>
      <xdr:colOff>542925</xdr:colOff>
      <xdr:row>5</xdr:row>
      <xdr:rowOff>19049</xdr:rowOff>
    </xdr:to>
    <xdr:grpSp>
      <xdr:nvGrpSpPr>
        <xdr:cNvPr id="3" name="Group 2">
          <a:extLst>
            <a:ext uri="{FF2B5EF4-FFF2-40B4-BE49-F238E27FC236}">
              <a16:creationId xmlns:a16="http://schemas.microsoft.com/office/drawing/2014/main" id="{54C6E33B-B419-4252-8280-B8DCE8461387}"/>
            </a:ext>
          </a:extLst>
        </xdr:cNvPr>
        <xdr:cNvGrpSpPr/>
      </xdr:nvGrpSpPr>
      <xdr:grpSpPr>
        <a:xfrm>
          <a:off x="13546365" y="299358"/>
          <a:ext cx="8021410" cy="1935841"/>
          <a:chOff x="13001726" y="350285"/>
          <a:chExt cx="7066187" cy="1473071"/>
        </a:xfrm>
      </xdr:grpSpPr>
      <xdr:sp macro="" textlink="">
        <xdr:nvSpPr>
          <xdr:cNvPr id="4" name="TextBox 3">
            <a:extLst>
              <a:ext uri="{FF2B5EF4-FFF2-40B4-BE49-F238E27FC236}">
                <a16:creationId xmlns:a16="http://schemas.microsoft.com/office/drawing/2014/main" id="{7C349A27-A108-2D7C-BFE4-63F6B8DA4EEC}"/>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B075DA33-C616-4B81-5320-1C233C342BA7}"/>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46544DDE-B235-8813-8C61-A4024C1A311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C92B72F5-FF29-1568-18E1-1416F7CC646D}"/>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BC0D00CA-91EB-1364-B0DF-5B3356175008}"/>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5C93984-9550-43A1-B410-4ADBA638C8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C2EC7420-4E50-43FF-A573-0AA73EE0BF4B}"/>
            </a:ext>
          </a:extLst>
        </xdr:cNvPr>
        <xdr:cNvGrpSpPr/>
      </xdr:nvGrpSpPr>
      <xdr:grpSpPr>
        <a:xfrm>
          <a:off x="13546365" y="299358"/>
          <a:ext cx="7385502" cy="1917571"/>
          <a:chOff x="13001726" y="350285"/>
          <a:chExt cx="7066187" cy="1473071"/>
        </a:xfrm>
      </xdr:grpSpPr>
      <xdr:sp macro="" textlink="">
        <xdr:nvSpPr>
          <xdr:cNvPr id="4" name="TextBox 3">
            <a:extLst>
              <a:ext uri="{FF2B5EF4-FFF2-40B4-BE49-F238E27FC236}">
                <a16:creationId xmlns:a16="http://schemas.microsoft.com/office/drawing/2014/main" id="{7E9CFB6D-BDAE-4DB5-BDC7-901340B7ECAA}"/>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68A552FC-A3C5-4360-8C8E-E7E28B409BE2}"/>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11230BC2-BFFA-4F3E-AE89-5444FD85F53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F3F93210-9CC9-4197-8954-4E73BFA6F54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DAC45FBA-E8EB-4A1B-B1FD-56330DC7886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C8F28D1A-1181-4FC8-B317-23C272D44D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B5BEA254-A6F3-4473-8804-FDA9B75C7E0F}"/>
            </a:ext>
          </a:extLst>
        </xdr:cNvPr>
        <xdr:cNvGrpSpPr/>
      </xdr:nvGrpSpPr>
      <xdr:grpSpPr>
        <a:xfrm>
          <a:off x="13559399" y="302700"/>
          <a:ext cx="7389179" cy="1456361"/>
          <a:chOff x="13001726" y="350285"/>
          <a:chExt cx="7066187" cy="1473071"/>
        </a:xfrm>
      </xdr:grpSpPr>
      <xdr:sp macro="" textlink="">
        <xdr:nvSpPr>
          <xdr:cNvPr id="4" name="TextBox 3">
            <a:extLst>
              <a:ext uri="{FF2B5EF4-FFF2-40B4-BE49-F238E27FC236}">
                <a16:creationId xmlns:a16="http://schemas.microsoft.com/office/drawing/2014/main" id="{5ACF639F-0F70-4E47-AB93-4F3F8BE4F356}"/>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9189A51-F4E7-4259-A6A7-E24517CC7B03}"/>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9855F331-DF59-455B-B8D1-1F2AA4CA40E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3E7B0AFB-72CE-4B9A-A834-E33CF3F4B346}"/>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FAB58FB0-4124-4567-A9CD-B9B4F625653E}"/>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B19B0D4-87B7-45D8-8BB1-B9448E0B89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9AFF3ACE-91BF-44D6-A306-09915C9B950C}"/>
            </a:ext>
          </a:extLst>
        </xdr:cNvPr>
        <xdr:cNvGrpSpPr/>
      </xdr:nvGrpSpPr>
      <xdr:grpSpPr>
        <a:xfrm>
          <a:off x="13545244" y="303093"/>
          <a:ext cx="7397829" cy="1461865"/>
          <a:chOff x="13001726" y="350285"/>
          <a:chExt cx="7066187" cy="1473071"/>
        </a:xfrm>
      </xdr:grpSpPr>
      <xdr:sp macro="" textlink="">
        <xdr:nvSpPr>
          <xdr:cNvPr id="4" name="TextBox 3">
            <a:extLst>
              <a:ext uri="{FF2B5EF4-FFF2-40B4-BE49-F238E27FC236}">
                <a16:creationId xmlns:a16="http://schemas.microsoft.com/office/drawing/2014/main" id="{7742A320-DF4D-47FE-85F4-63D0028CD1BE}"/>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3AA0A5F8-CDC0-4D24-97D8-C43F7308FF1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4CD8F094-57A6-48CA-8EE3-F61DB1B3CC6D}"/>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9D949EC7-B628-43C9-B479-CA80A30B514A}"/>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9B86877-1B60-498E-B4A5-40CDAE76C089}"/>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75586</xdr:colOff>
      <xdr:row>0</xdr:row>
      <xdr:rowOff>178106</xdr:rowOff>
    </xdr:from>
    <xdr:to>
      <xdr:col>15</xdr:col>
      <xdr:colOff>90680</xdr:colOff>
      <xdr:row>2</xdr:row>
      <xdr:rowOff>8467</xdr:rowOff>
    </xdr:to>
    <xdr:pic>
      <xdr:nvPicPr>
        <xdr:cNvPr id="7" name="Picture 21" descr="Breeam_logo">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21653" y="178106"/>
          <a:ext cx="1843894" cy="499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13536468" y="299358"/>
          <a:ext cx="7395399" cy="1689924"/>
          <a:chOff x="13001726" y="350285"/>
          <a:chExt cx="7066187" cy="1473071"/>
        </a:xfrm>
      </xdr:grpSpPr>
      <xdr:sp macro="" textlink="">
        <xdr:nvSpPr>
          <xdr:cNvPr id="4" name="TextBox 3">
            <a:extLst>
              <a:ext uri="{FF2B5EF4-FFF2-40B4-BE49-F238E27FC236}">
                <a16:creationId xmlns:a16="http://schemas.microsoft.com/office/drawing/2014/main" id="{00000000-0008-0000-03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3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3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3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3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61F25DA-05B6-41AE-B19F-9661DB3CF6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5408" y="192901"/>
          <a:ext cx="241300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220890</xdr:colOff>
      <xdr:row>1</xdr:row>
      <xdr:rowOff>105683</xdr:rowOff>
    </xdr:from>
    <xdr:to>
      <xdr:col>44</xdr:col>
      <xdr:colOff>545192</xdr:colOff>
      <xdr:row>4</xdr:row>
      <xdr:rowOff>629429</xdr:rowOff>
    </xdr:to>
    <xdr:grpSp>
      <xdr:nvGrpSpPr>
        <xdr:cNvPr id="3" name="Group 2">
          <a:extLst>
            <a:ext uri="{FF2B5EF4-FFF2-40B4-BE49-F238E27FC236}">
              <a16:creationId xmlns:a16="http://schemas.microsoft.com/office/drawing/2014/main" id="{C2F4D6B0-A167-4D29-863D-D99615FEA4CF}"/>
            </a:ext>
          </a:extLst>
        </xdr:cNvPr>
        <xdr:cNvGrpSpPr/>
      </xdr:nvGrpSpPr>
      <xdr:grpSpPr>
        <a:xfrm>
          <a:off x="13549540" y="296183"/>
          <a:ext cx="7379152" cy="1457196"/>
          <a:chOff x="13001726" y="350285"/>
          <a:chExt cx="7066187" cy="1473071"/>
        </a:xfrm>
      </xdr:grpSpPr>
      <xdr:sp macro="" textlink="">
        <xdr:nvSpPr>
          <xdr:cNvPr id="4" name="TextBox 3">
            <a:extLst>
              <a:ext uri="{FF2B5EF4-FFF2-40B4-BE49-F238E27FC236}">
                <a16:creationId xmlns:a16="http://schemas.microsoft.com/office/drawing/2014/main" id="{829005F8-1592-4C26-2B18-656C325629E6}"/>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E3AE777D-DA38-8DBD-DCB2-183AD48E559B}"/>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36DD01FF-36E3-27F1-1DD2-1F39E20E273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D9D44EB-F317-BF08-08DE-72FE11BBB718}"/>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45E7B599-7CEA-8F9E-284C-98A56F4990F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F00-000003000000}"/>
            </a:ext>
          </a:extLst>
        </xdr:cNvPr>
        <xdr:cNvGrpSpPr/>
      </xdr:nvGrpSpPr>
      <xdr:grpSpPr>
        <a:xfrm>
          <a:off x="13536468" y="299358"/>
          <a:ext cx="7395399" cy="1689924"/>
          <a:chOff x="13001726" y="350285"/>
          <a:chExt cx="7066187" cy="1473071"/>
        </a:xfrm>
      </xdr:grpSpPr>
      <xdr:sp macro="" textlink="">
        <xdr:nvSpPr>
          <xdr:cNvPr id="4" name="TextBox 3">
            <a:extLst>
              <a:ext uri="{FF2B5EF4-FFF2-40B4-BE49-F238E27FC236}">
                <a16:creationId xmlns:a16="http://schemas.microsoft.com/office/drawing/2014/main" id="{00000000-0008-0000-0F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F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F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F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F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13536468" y="299358"/>
          <a:ext cx="7395399" cy="1689924"/>
          <a:chOff x="13001726" y="350285"/>
          <a:chExt cx="7066187" cy="1473071"/>
        </a:xfrm>
      </xdr:grpSpPr>
      <xdr:sp macro="" textlink="">
        <xdr:nvSpPr>
          <xdr:cNvPr id="4" name="TextBox 3">
            <a:extLst>
              <a:ext uri="{FF2B5EF4-FFF2-40B4-BE49-F238E27FC236}">
                <a16:creationId xmlns:a16="http://schemas.microsoft.com/office/drawing/2014/main" id="{00000000-0008-0000-04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4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4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4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4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F0B4FFE7-C9B7-45C7-924F-DA39DB3036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21E347E9-B45F-4393-99FE-A84F4A9EEDC8}"/>
            </a:ext>
          </a:extLst>
        </xdr:cNvPr>
        <xdr:cNvGrpSpPr/>
      </xdr:nvGrpSpPr>
      <xdr:grpSpPr>
        <a:xfrm>
          <a:off x="13536468" y="299358"/>
          <a:ext cx="7395399" cy="1689924"/>
          <a:chOff x="13001726" y="350285"/>
          <a:chExt cx="7066187" cy="1473071"/>
        </a:xfrm>
      </xdr:grpSpPr>
      <xdr:sp macro="" textlink="">
        <xdr:nvSpPr>
          <xdr:cNvPr id="4" name="TextBox 3">
            <a:extLst>
              <a:ext uri="{FF2B5EF4-FFF2-40B4-BE49-F238E27FC236}">
                <a16:creationId xmlns:a16="http://schemas.microsoft.com/office/drawing/2014/main" id="{34898453-1E72-7FB8-7C1C-62D59EDE3556}"/>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EB41EA2C-7CD8-6263-C70A-43D03DD8952C}"/>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5AD45370-9EA8-90C4-4E00-31C9FABB93FD}"/>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52143ACC-6AEA-398B-06A6-2CB417F2D502}"/>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F68A7EDE-85B3-630B-DA82-E334C288B90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bretrust.sharepoint.com/BREEAM/New%20Construction/2%20International/1%20BREEAM%20International%20NC%202016/Operations/03_Tools/Calculator_tools/Mat_01/Mat%2001_approvals/Calculator+template/Updated_calcs/Adding%20SustainEcho%20back%20into%20tool%20-%20May%202022/NC_2016_Mat01_Calculator_v11.0_ST.xlsx?3D529582" TargetMode="External"/><Relationship Id="rId1" Type="http://schemas.openxmlformats.org/officeDocument/2006/relationships/externalLinkPath" Target="file:///\\3D529582\NC_2016_Mat01_Calculator_v11.0_ST.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V:\BREEAM\Strat%20Dev%20&amp;%20Approvals\1%20Approvals\Approvals\Mat01%20Approvals\01.%20Mat01%20Calculators\BREEAM_2016_and_V6_Mat01_Calculator_20.0.xlsx" TargetMode="External"/><Relationship Id="rId1" Type="http://schemas.openxmlformats.org/officeDocument/2006/relationships/externalLinkPath" Target="https://bretrust.sharepoint.com/sites/BREEAMTeam/Shared%20Documents/BREEAM%20Technical%20Services/LCA%20Approvals/01.%20Mat01%20Calculators/BREEAM_2016_and_V6_Mat01_Calculator_2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Guidance"/>
      <sheetName val="Mat01 Calculator"/>
      <sheetName val="Anavitor_ECO2"/>
      <sheetName val="ByggLCA"/>
      <sheetName val="COCON"/>
      <sheetName val="Conpact"/>
      <sheetName val="IMPACT_IES-VE 2013"/>
      <sheetName val="IMPACT_OLD_HIDE"/>
      <sheetName val="Green Guide_Old"/>
      <sheetName val="COCON_OLD"/>
      <sheetName val="E-LICCO"/>
      <sheetName val="E-LICCO_OLD"/>
      <sheetName val="ELODIE"/>
      <sheetName val="ELODIE_OLD"/>
      <sheetName val="360optimi"/>
      <sheetName val="360optimi_OLD"/>
      <sheetName val="MRPI Freetool MPG-OLD"/>
      <sheetName val="eTool(IMPACTCt_2008)"/>
      <sheetName val="eTool(IMPACTct_15804)"/>
      <sheetName val="Green Guide"/>
      <sheetName val="MRPI Freetool MPG"/>
      <sheetName val="novaEQUER OLD"/>
      <sheetName val="novaEQUER"/>
      <sheetName val="OneClickLCA(IMPACTCt_15804)"/>
      <sheetName val="OneClickLCA-IES(IMPACTCt_15804)"/>
      <sheetName val="OneClickLCA(Int,ES,NOR,SE) "/>
      <sheetName val="OneClickLCA-IES(Int,ES,NOR,SE)"/>
      <sheetName val="SBS Building Sustainability"/>
      <sheetName val="SustainEcho"/>
      <sheetName val="TOTEM"/>
      <sheetName val="Version Control"/>
    </sheetNames>
    <sheetDataSet>
      <sheetData sheetId="0">
        <row r="2">
          <cell r="A2">
            <v>0</v>
          </cell>
          <cell r="B2">
            <v>0</v>
          </cell>
          <cell r="C2">
            <v>0</v>
          </cell>
        </row>
        <row r="3">
          <cell r="A3">
            <v>0.25</v>
          </cell>
          <cell r="B3">
            <v>1</v>
          </cell>
          <cell r="C3">
            <v>1</v>
          </cell>
        </row>
        <row r="4">
          <cell r="A4">
            <v>0.625</v>
          </cell>
          <cell r="B4">
            <v>1</v>
          </cell>
          <cell r="C4">
            <v>2</v>
          </cell>
        </row>
        <row r="5">
          <cell r="A5">
            <v>0.75</v>
          </cell>
          <cell r="B5">
            <v>1</v>
          </cell>
          <cell r="C5">
            <v>3</v>
          </cell>
        </row>
        <row r="6">
          <cell r="A6">
            <v>0.8</v>
          </cell>
          <cell r="B6">
            <v>2</v>
          </cell>
          <cell r="C6">
            <v>4</v>
          </cell>
        </row>
        <row r="7">
          <cell r="A7">
            <v>0.82499999999999996</v>
          </cell>
          <cell r="B7">
            <v>2</v>
          </cell>
          <cell r="C7">
            <v>5</v>
          </cell>
        </row>
        <row r="8">
          <cell r="A8">
            <v>0.85</v>
          </cell>
          <cell r="B8" t="str">
            <v>2 + Exemplary</v>
          </cell>
          <cell r="C8" t="str">
            <v>5 + Exemplary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ookups"/>
      <sheetName val="Guidance"/>
      <sheetName val="Mat01 Calculator"/>
      <sheetName val="Anavitor_ECO2"/>
      <sheetName val="ByggLCA"/>
      <sheetName val="Carbonica(ImpactCt)"/>
      <sheetName val="COCON"/>
      <sheetName val="Conpact"/>
      <sheetName val="Ecometro ACV"/>
      <sheetName val="E-LICCO"/>
      <sheetName val="ELODIE"/>
      <sheetName val="ELODIE by CYPE"/>
      <sheetName val="eTool(IMPACTCt_2008)"/>
      <sheetName val="eTool(IMPACTct_15804)"/>
      <sheetName val="Green Guide"/>
      <sheetName val="MRPI Freetool MPG"/>
      <sheetName val="NetZeroLCA"/>
      <sheetName val="NOOCO"/>
      <sheetName val="NINOX"/>
      <sheetName val="novaEQUER"/>
      <sheetName val="Oekobilanz-bau.de"/>
      <sheetName val="OneClickLCA(IMPACTCt_15804)"/>
      <sheetName val="OneClickLCA(Int,ES,NOR,SE) "/>
      <sheetName val="OneClickLCA-IES(IMPACTCt_15804)"/>
      <sheetName val="OneClickLCA-IES(Int,ES,NOR,SE)"/>
      <sheetName val="IMPACT_IES-VE 2013"/>
      <sheetName val="IMPACT_OLD_HIDE"/>
      <sheetName val="Green Guide_Old"/>
      <sheetName val="COCON_OLD"/>
      <sheetName val="E-LICCO_OLD"/>
      <sheetName val="ELODIE_OLD"/>
      <sheetName val="360optimi"/>
      <sheetName val="360optimi_OLD"/>
      <sheetName val="MRPI Freetool MPG-OLD"/>
      <sheetName val="novaEQUER OLD"/>
      <sheetName val="Prodikt"/>
      <sheetName val="SBS Building Sustainability"/>
      <sheetName val="Real-Time"/>
      <sheetName val="Reduzer"/>
      <sheetName val="SustainEcho"/>
      <sheetName val="TOTEM"/>
      <sheetName val="Vizcab"/>
      <sheetName val="VKaLCA-tool"/>
      <sheetName val="Version Control"/>
    </sheetNames>
    <sheetDataSet>
      <sheetData sheetId="0">
        <row r="2">
          <cell r="A2">
            <v>0</v>
          </cell>
          <cell r="B2">
            <v>0</v>
          </cell>
          <cell r="C2">
            <v>0</v>
          </cell>
        </row>
        <row r="3">
          <cell r="A3">
            <v>0.25</v>
          </cell>
          <cell r="B3">
            <v>1</v>
          </cell>
          <cell r="C3">
            <v>1</v>
          </cell>
        </row>
        <row r="4">
          <cell r="A4">
            <v>0.625</v>
          </cell>
          <cell r="B4">
            <v>1</v>
          </cell>
          <cell r="C4">
            <v>2</v>
          </cell>
        </row>
        <row r="5">
          <cell r="A5">
            <v>0.75</v>
          </cell>
          <cell r="B5">
            <v>1</v>
          </cell>
          <cell r="C5">
            <v>3</v>
          </cell>
        </row>
        <row r="6">
          <cell r="A6">
            <v>0.8</v>
          </cell>
          <cell r="B6">
            <v>2</v>
          </cell>
          <cell r="C6">
            <v>4</v>
          </cell>
        </row>
        <row r="7">
          <cell r="A7">
            <v>0.82499999999999996</v>
          </cell>
          <cell r="B7">
            <v>2</v>
          </cell>
          <cell r="C7">
            <v>5</v>
          </cell>
        </row>
        <row r="8">
          <cell r="A8">
            <v>0.85</v>
          </cell>
          <cell r="B8" t="str">
            <v>2 + Exemplary</v>
          </cell>
          <cell r="C8" t="str">
            <v>5 + Exemplary</v>
          </cell>
        </row>
        <row r="10">
          <cell r="A10"/>
          <cell r="B10"/>
          <cell r="C10"/>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2DCDC5-7433-46CC-9167-559D9DE81EC6}" name="Table1" displayName="Table1" ref="B2:C103" totalsRowShown="0">
  <autoFilter ref="B2:C103" xr:uid="{782DCDC5-7433-46CC-9167-559D9DE81EC6}"/>
  <tableColumns count="2">
    <tableColumn id="1" xr3:uid="{73E85CBF-CF00-4B7F-9BF9-62C562B0334B}" name="Percentage of Mat01 points achieved" dataDxfId="0"/>
    <tableColumn id="2" xr3:uid="{26FDE77A-DB59-48D5-8C36-399EACB58EFA}" name="Credits"/>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kb.breeam.com/knowledgebase/building-lca-tools-recognised-by-breeam/"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9.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0.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1.bin"/><Relationship Id="rId4" Type="http://schemas.openxmlformats.org/officeDocument/2006/relationships/comments" Target="../comments2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2.bin"/><Relationship Id="rId4" Type="http://schemas.openxmlformats.org/officeDocument/2006/relationships/comments" Target="../comments30.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7.xml"/><Relationship Id="rId1" Type="http://schemas.openxmlformats.org/officeDocument/2006/relationships/printerSettings" Target="../printerSettings/printerSettings35.bin"/><Relationship Id="rId4"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8.xml"/><Relationship Id="rId1" Type="http://schemas.openxmlformats.org/officeDocument/2006/relationships/printerSettings" Target="../printerSettings/printerSettings36.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37.bin"/><Relationship Id="rId4" Type="http://schemas.openxmlformats.org/officeDocument/2006/relationships/comments" Target="../comments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38.bin"/><Relationship Id="rId4" Type="http://schemas.openxmlformats.org/officeDocument/2006/relationships/comments" Target="../comments34.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2.xml"/><Relationship Id="rId1" Type="http://schemas.openxmlformats.org/officeDocument/2006/relationships/printerSettings" Target="../printerSettings/printerSettings39.bin"/><Relationship Id="rId4" Type="http://schemas.openxmlformats.org/officeDocument/2006/relationships/comments" Target="../comments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3.xml"/><Relationship Id="rId1" Type="http://schemas.openxmlformats.org/officeDocument/2006/relationships/printerSettings" Target="../printerSettings/printerSettings40.bin"/><Relationship Id="rId4" Type="http://schemas.openxmlformats.org/officeDocument/2006/relationships/comments" Target="../comments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4.xml"/><Relationship Id="rId1" Type="http://schemas.openxmlformats.org/officeDocument/2006/relationships/printerSettings" Target="../printerSettings/printerSettings41.bin"/><Relationship Id="rId4" Type="http://schemas.openxmlformats.org/officeDocument/2006/relationships/comments" Target="../comments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5.xml"/><Relationship Id="rId1" Type="http://schemas.openxmlformats.org/officeDocument/2006/relationships/printerSettings" Target="../printerSettings/printerSettings42.bin"/><Relationship Id="rId4" Type="http://schemas.openxmlformats.org/officeDocument/2006/relationships/comments" Target="../comments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6.xml"/><Relationship Id="rId1" Type="http://schemas.openxmlformats.org/officeDocument/2006/relationships/printerSettings" Target="../printerSettings/printerSettings43.bin"/><Relationship Id="rId4" Type="http://schemas.openxmlformats.org/officeDocument/2006/relationships/comments" Target="../comments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7.xml"/><Relationship Id="rId1" Type="http://schemas.openxmlformats.org/officeDocument/2006/relationships/printerSettings" Target="../printerSettings/printerSettings44.bin"/><Relationship Id="rId4" Type="http://schemas.openxmlformats.org/officeDocument/2006/relationships/comments" Target="../comments4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499984740745262"/>
  </sheetPr>
  <dimension ref="A1:J18"/>
  <sheetViews>
    <sheetView workbookViewId="0"/>
  </sheetViews>
  <sheetFormatPr defaultRowHeight="14.5"/>
  <cols>
    <col min="3" max="3" width="9.54296875" bestFit="1" customWidth="1"/>
  </cols>
  <sheetData>
    <row r="1" spans="1:10">
      <c r="A1" s="17"/>
      <c r="B1" s="17" t="s">
        <v>60</v>
      </c>
      <c r="C1" s="17" t="s">
        <v>61</v>
      </c>
      <c r="D1" s="17"/>
      <c r="E1" s="17"/>
    </row>
    <row r="2" spans="1:10">
      <c r="A2" s="24">
        <v>0</v>
      </c>
      <c r="B2" s="18">
        <v>0</v>
      </c>
      <c r="C2" s="18">
        <v>0</v>
      </c>
      <c r="D2" s="22" t="s">
        <v>64</v>
      </c>
      <c r="H2" s="17"/>
      <c r="I2" s="17"/>
      <c r="J2" s="17"/>
    </row>
    <row r="3" spans="1:10">
      <c r="A3" s="24">
        <v>0.25</v>
      </c>
      <c r="B3" s="18">
        <v>1</v>
      </c>
      <c r="C3" s="18">
        <v>1</v>
      </c>
      <c r="D3" s="23">
        <f>A3-A2</f>
        <v>0.25</v>
      </c>
      <c r="H3" s="17"/>
      <c r="I3" s="17"/>
      <c r="J3" s="17"/>
    </row>
    <row r="4" spans="1:10">
      <c r="A4" s="24">
        <v>0.625</v>
      </c>
      <c r="B4" s="18">
        <v>1</v>
      </c>
      <c r="C4" s="18">
        <v>2</v>
      </c>
      <c r="D4" s="23">
        <f>A4-A3</f>
        <v>0.375</v>
      </c>
      <c r="H4" s="17"/>
      <c r="I4" s="17"/>
      <c r="J4" s="17"/>
    </row>
    <row r="5" spans="1:10">
      <c r="A5" s="24">
        <v>0.75</v>
      </c>
      <c r="B5" s="18">
        <v>1</v>
      </c>
      <c r="C5" s="18">
        <v>3</v>
      </c>
      <c r="D5" s="23">
        <f>A5-A4</f>
        <v>0.125</v>
      </c>
      <c r="H5" s="17"/>
      <c r="I5" s="17"/>
      <c r="J5" s="17"/>
    </row>
    <row r="6" spans="1:10">
      <c r="A6" s="24">
        <v>0.8</v>
      </c>
      <c r="B6" s="18">
        <v>2</v>
      </c>
      <c r="C6" s="18">
        <v>4</v>
      </c>
      <c r="D6" s="23">
        <f>A6-A5</f>
        <v>5.0000000000000044E-2</v>
      </c>
      <c r="H6" s="17"/>
      <c r="I6" s="17"/>
      <c r="J6" s="17"/>
    </row>
    <row r="7" spans="1:10">
      <c r="A7" s="24">
        <v>0.82499999999999996</v>
      </c>
      <c r="B7" s="18">
        <v>2</v>
      </c>
      <c r="C7" s="18">
        <v>5</v>
      </c>
      <c r="D7" s="23">
        <f>A7-A6</f>
        <v>2.4999999999999911E-2</v>
      </c>
      <c r="H7" s="17"/>
      <c r="I7" s="17"/>
      <c r="J7" s="17"/>
    </row>
    <row r="8" spans="1:10">
      <c r="A8" s="25">
        <v>0.85</v>
      </c>
      <c r="B8" t="s">
        <v>65</v>
      </c>
      <c r="C8" t="s">
        <v>154</v>
      </c>
      <c r="D8" s="23"/>
      <c r="H8" s="17"/>
      <c r="I8" s="17"/>
      <c r="J8" s="17"/>
    </row>
    <row r="9" spans="1:10">
      <c r="H9" s="17"/>
      <c r="I9" s="17"/>
      <c r="J9" s="17"/>
    </row>
    <row r="10" spans="1:10">
      <c r="A10" s="20"/>
      <c r="B10" s="18"/>
      <c r="C10" s="18"/>
      <c r="D10" s="21"/>
      <c r="E10" s="17"/>
      <c r="F10" s="17"/>
      <c r="G10" s="17"/>
      <c r="H10" s="17"/>
      <c r="I10" s="17"/>
      <c r="J10" s="17"/>
    </row>
    <row r="11" spans="1:10">
      <c r="A11" s="365">
        <v>0</v>
      </c>
      <c r="B11" s="17">
        <v>0</v>
      </c>
      <c r="C11" s="17"/>
      <c r="D11" s="17"/>
      <c r="E11" s="17"/>
      <c r="F11" s="17"/>
      <c r="G11" s="17"/>
      <c r="H11" s="17"/>
      <c r="I11" s="17"/>
      <c r="J11" s="17"/>
    </row>
    <row r="12" spans="1:10">
      <c r="A12" s="365">
        <v>0.1</v>
      </c>
      <c r="B12" s="17">
        <v>1</v>
      </c>
      <c r="C12" s="17"/>
      <c r="D12" s="17"/>
      <c r="E12" s="17"/>
      <c r="F12" s="17"/>
      <c r="G12" s="17"/>
      <c r="H12" s="17"/>
      <c r="I12" s="17"/>
      <c r="J12" s="17"/>
    </row>
    <row r="13" spans="1:10">
      <c r="A13" s="365">
        <v>0.75</v>
      </c>
      <c r="B13" s="17">
        <v>2</v>
      </c>
      <c r="C13" s="17"/>
      <c r="D13" s="17"/>
      <c r="E13" s="17"/>
    </row>
    <row r="14" spans="1:10">
      <c r="A14" s="365">
        <v>0.85</v>
      </c>
      <c r="B14" s="17" t="s">
        <v>65</v>
      </c>
      <c r="C14" s="17"/>
      <c r="D14" s="17"/>
      <c r="E14" s="17"/>
    </row>
    <row r="15" spans="1:10">
      <c r="A15" s="19"/>
      <c r="B15" s="17"/>
      <c r="C15" s="17"/>
      <c r="D15" s="17"/>
      <c r="E15" s="17"/>
    </row>
    <row r="16" spans="1:10">
      <c r="A16" s="16"/>
    </row>
    <row r="17" spans="1:1">
      <c r="A17" s="16"/>
    </row>
    <row r="18" spans="1:1">
      <c r="A18" s="16"/>
    </row>
  </sheetData>
  <sheetProtection password="AABD"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555E1-1E5D-466E-84A9-523F792298D5}">
  <sheetPr>
    <tabColor rgb="FF3D6864"/>
    <pageSetUpPr fitToPage="1"/>
  </sheetPr>
  <dimension ref="A1:BB115"/>
  <sheetViews>
    <sheetView topLeftCell="B38" workbookViewId="0">
      <selection activeCell="R55" sqref="R55"/>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5" customHeight="1" thickBot="1">
      <c r="C5" s="480" t="s">
        <v>199</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298" t="s">
        <v>50</v>
      </c>
      <c r="J16" s="6">
        <f>IF(I16="Y",G16,0)</f>
        <v>0</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50</v>
      </c>
      <c r="S23" s="55"/>
      <c r="T23" s="87" t="str">
        <f t="shared" si="0"/>
        <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72" t="s">
        <v>50</v>
      </c>
      <c r="J28" s="6">
        <f>IF(I28="Y",G28,0)</f>
        <v>0</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73"/>
      <c r="J29" s="7"/>
      <c r="K29" s="121"/>
      <c r="M29" s="340" t="s">
        <v>20</v>
      </c>
      <c r="N29" s="55"/>
      <c r="O29" s="343"/>
      <c r="P29" s="52">
        <v>1</v>
      </c>
      <c r="Q29" s="55"/>
      <c r="R29" s="90" t="s">
        <v>50</v>
      </c>
      <c r="S29" s="55"/>
      <c r="T29" s="87" t="str">
        <f t="shared" si="2"/>
        <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8</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374"/>
      <c r="J31" s="6"/>
      <c r="K31" s="121"/>
      <c r="M31" s="340" t="s">
        <v>19</v>
      </c>
      <c r="N31" s="55"/>
      <c r="O31" s="343"/>
      <c r="P31" s="52">
        <v>1</v>
      </c>
      <c r="Q31" s="55"/>
      <c r="R31" s="90" t="s">
        <v>50</v>
      </c>
      <c r="S31" s="55"/>
      <c r="T31" s="87" t="str">
        <f t="shared" si="2"/>
        <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204</v>
      </c>
      <c r="D33" s="424"/>
      <c r="E33" s="77">
        <v>2.5</v>
      </c>
      <c r="F33" s="55"/>
      <c r="G33" s="83">
        <f>E33*$A$31</f>
        <v>5</v>
      </c>
      <c r="H33" s="55"/>
      <c r="I33" s="88" t="s">
        <v>49</v>
      </c>
      <c r="J33" s="6">
        <f>IF(I33="Y",G33,0)</f>
        <v>5</v>
      </c>
      <c r="K33" s="121">
        <f>IF(I33="Y",1,0)</f>
        <v>1</v>
      </c>
      <c r="M33" s="340" t="s">
        <v>26</v>
      </c>
      <c r="N33" s="55"/>
      <c r="O33" s="343"/>
      <c r="P33" s="52">
        <v>1</v>
      </c>
      <c r="Q33" s="55"/>
      <c r="R33" s="90" t="s">
        <v>50</v>
      </c>
      <c r="S33" s="55"/>
      <c r="T33" s="87" t="str">
        <f t="shared" si="2"/>
        <v/>
      </c>
      <c r="U33" s="55"/>
      <c r="V33" s="206"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50</v>
      </c>
      <c r="J34" s="6">
        <f>IF(I34="Y",G34,0)</f>
        <v>0</v>
      </c>
      <c r="K34" s="121">
        <f>IF(I34="Y",1,0)</f>
        <v>0</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374"/>
      <c r="J36" s="6"/>
      <c r="K36" s="121"/>
      <c r="M36" s="340" t="s">
        <v>30</v>
      </c>
      <c r="N36" s="55"/>
      <c r="O36" s="343"/>
      <c r="P36" s="52">
        <v>1</v>
      </c>
      <c r="Q36" s="55"/>
      <c r="R36" s="90" t="s">
        <v>49</v>
      </c>
      <c r="S36" s="55"/>
      <c r="T36" s="87">
        <f>IF(R36="Y",P36*$L$8,"")</f>
        <v>1</v>
      </c>
      <c r="U36" s="55"/>
      <c r="V36" s="302"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374"/>
      <c r="J37" s="6"/>
      <c r="K37" s="121"/>
      <c r="M37" s="340" t="s">
        <v>31</v>
      </c>
      <c r="N37" s="53"/>
      <c r="O37" s="343"/>
      <c r="P37" s="52">
        <v>0.5</v>
      </c>
      <c r="Q37" s="53"/>
      <c r="R37" s="90" t="s">
        <v>50</v>
      </c>
      <c r="S37" s="53"/>
      <c r="T37" s="87" t="str">
        <f>IF(R37="Y",P37*$L$8,"")</f>
        <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26</v>
      </c>
      <c r="U39" s="40"/>
      <c r="V39" s="108">
        <f>SUM(W10:W37)</f>
        <v>26</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0.88541666666666663</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29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24" t="s">
        <v>167</v>
      </c>
      <c r="D44" s="424"/>
      <c r="E44" s="77">
        <v>5</v>
      </c>
      <c r="F44" s="55"/>
      <c r="G44" s="83">
        <v>4</v>
      </c>
      <c r="H44" s="55"/>
      <c r="I44" s="88" t="s">
        <v>49</v>
      </c>
      <c r="J44" s="6">
        <f t="shared" si="4"/>
        <v>4</v>
      </c>
      <c r="K44" s="121">
        <f t="shared" si="5"/>
        <v>1</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20</v>
      </c>
      <c r="J45" s="7"/>
      <c r="K45" s="121"/>
      <c r="M45" s="440" t="s">
        <v>62</v>
      </c>
      <c r="N45" s="59"/>
      <c r="O45" s="442" t="str">
        <f>IF(AA23=0,0,VLOOKUP(O41,Lookups!A2:C10,IF(O44="Industrial",2,3),TRUE))</f>
        <v>5 + Exemplary</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376"/>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374"/>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79" t="s">
        <v>195</v>
      </c>
      <c r="N48" s="479"/>
      <c r="O48" s="479"/>
      <c r="P48" s="479"/>
      <c r="Q48" s="479"/>
      <c r="R48" s="479"/>
      <c r="S48" s="479"/>
      <c r="T48" s="479"/>
      <c r="U48" s="479"/>
      <c r="V48" s="47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298" t="s">
        <v>49</v>
      </c>
      <c r="J49" s="6">
        <f>IF(I49="Y",G49,0)</f>
        <v>6</v>
      </c>
      <c r="K49" s="121">
        <f>IF(I49="Y",1,0)</f>
        <v>1</v>
      </c>
      <c r="L49" s="39"/>
      <c r="M49" s="479"/>
      <c r="N49" s="479"/>
      <c r="O49" s="479"/>
      <c r="P49" s="479"/>
      <c r="Q49" s="479"/>
      <c r="R49" s="479"/>
      <c r="S49" s="479"/>
      <c r="T49" s="479"/>
      <c r="U49" s="479"/>
      <c r="V49" s="47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59</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77"/>
      <c r="D59" s="478"/>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474" t="s">
        <v>134</v>
      </c>
      <c r="H66" s="475"/>
      <c r="I66" s="475"/>
      <c r="J66" s="475"/>
      <c r="K66" s="476"/>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474" t="s">
        <v>134</v>
      </c>
      <c r="H68" s="475"/>
      <c r="I68" s="475"/>
      <c r="J68" s="475"/>
      <c r="K68" s="476"/>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474" t="s">
        <v>134</v>
      </c>
      <c r="H69" s="475"/>
      <c r="I69" s="475"/>
      <c r="J69" s="475"/>
      <c r="K69" s="476"/>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474" t="s">
        <v>134</v>
      </c>
      <c r="H70" s="475"/>
      <c r="I70" s="475"/>
      <c r="J70" s="475"/>
      <c r="K70" s="476"/>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474" t="s">
        <v>134</v>
      </c>
      <c r="H71" s="475"/>
      <c r="I71" s="475"/>
      <c r="J71" s="475"/>
      <c r="K71" s="476"/>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101</v>
      </c>
      <c r="D72" s="455"/>
      <c r="E72" s="77"/>
      <c r="F72" s="123"/>
      <c r="G72" s="474"/>
      <c r="H72" s="475"/>
      <c r="I72" s="475"/>
      <c r="J72" s="475"/>
      <c r="K72" s="476"/>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SqgWDRGysgh9AdW9Px6R8xxlnbjP06erXfLf4I2iib3snCJ60GDxygTnCGhwF8ywLAG7hkQZAdysGEoLSCRSFA==" saltValue="PzKILfL+6TMZsjL0UdN9uA==" spinCount="100000" sheet="1" objects="1" scenarios="1"/>
  <mergeCells count="64">
    <mergeCell ref="AA9:AB9"/>
    <mergeCell ref="AI9:AO10"/>
    <mergeCell ref="C10:D10"/>
    <mergeCell ref="C11:D11"/>
    <mergeCell ref="AI11:AO13"/>
    <mergeCell ref="C27:D27"/>
    <mergeCell ref="C28:D29"/>
    <mergeCell ref="C20:D20"/>
    <mergeCell ref="C5:V5"/>
    <mergeCell ref="O6:O7"/>
    <mergeCell ref="C15:D15"/>
    <mergeCell ref="C16:D16"/>
    <mergeCell ref="C17:D17"/>
    <mergeCell ref="C18:D18"/>
    <mergeCell ref="C19:D19"/>
    <mergeCell ref="C21:D21"/>
    <mergeCell ref="C22:D22"/>
    <mergeCell ref="C23:D23"/>
    <mergeCell ref="C25:D25"/>
    <mergeCell ref="C26:D26"/>
    <mergeCell ref="G28:G29"/>
    <mergeCell ref="I28:I29"/>
    <mergeCell ref="C31:D31"/>
    <mergeCell ref="C32:D32"/>
    <mergeCell ref="M45:M46"/>
    <mergeCell ref="C33:D33"/>
    <mergeCell ref="O45:V46"/>
    <mergeCell ref="C34:D34"/>
    <mergeCell ref="C38:D38"/>
    <mergeCell ref="C39:D39"/>
    <mergeCell ref="C40:D40"/>
    <mergeCell ref="C41:D41"/>
    <mergeCell ref="M41:M42"/>
    <mergeCell ref="O41:V42"/>
    <mergeCell ref="C42:D42"/>
    <mergeCell ref="C43:D43"/>
    <mergeCell ref="C44:D44"/>
    <mergeCell ref="O44:V44"/>
    <mergeCell ref="C64:D64"/>
    <mergeCell ref="O47:V47"/>
    <mergeCell ref="C48:D48"/>
    <mergeCell ref="M48:V49"/>
    <mergeCell ref="C49:D49"/>
    <mergeCell ref="C50:D50"/>
    <mergeCell ref="C57:D57"/>
    <mergeCell ref="C59:D59"/>
    <mergeCell ref="C60:D60"/>
    <mergeCell ref="C61:D61"/>
    <mergeCell ref="C62:D62"/>
    <mergeCell ref="C63:D63"/>
    <mergeCell ref="C65:D65"/>
    <mergeCell ref="C66:D66"/>
    <mergeCell ref="G66:K66"/>
    <mergeCell ref="C67:D67"/>
    <mergeCell ref="C68:D68"/>
    <mergeCell ref="G68:K68"/>
    <mergeCell ref="C72:D72"/>
    <mergeCell ref="G72:K72"/>
    <mergeCell ref="C69:D69"/>
    <mergeCell ref="G69:K69"/>
    <mergeCell ref="C70:D70"/>
    <mergeCell ref="G70:K70"/>
    <mergeCell ref="C71:D71"/>
    <mergeCell ref="G71:K71"/>
  </mergeCells>
  <dataValidations count="9">
    <dataValidation type="list" allowBlank="1" showInputMessage="1" showErrorMessage="1" sqref="V10:V26 I38:I40 I26:I28 I9:I11 I15:I19 I42:I44 R28:R34 R36:R37 V36:V37 R10:R26 I62:I65 I32:I34 I48:I50 V28:V34" xr:uid="{62A19041-01DA-4E77-A6DA-23B820B06A75}">
      <formula1>"Y, N"</formula1>
    </dataValidation>
    <dataValidation type="list" allowBlank="1" showInputMessage="1" showErrorMessage="1" sqref="N44:V44" xr:uid="{532DE4CB-1077-4A41-9420-208076DFC4D7}">
      <formula1>"Industrial, All others"</formula1>
    </dataValidation>
    <dataValidation allowBlank="1" showInputMessage="1" showErrorMessage="1" promptTitle="ISO 21930:2007" prompt="Sustainability in building construction- Environmental declaration of building products, BSi" sqref="C42:D42" xr:uid="{3183E5E9-1985-4DCD-B040-3F4E309729A1}"/>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72A28923-7E58-48BE-BC74-846C6A93E96C}"/>
    <dataValidation allowBlank="1" showInputMessage="1" showErrorMessage="1" promptTitle="EN 15978:2011" prompt="Sustainability of construction works - assessment of environmental performance of buildings - calculation method, BSi" sqref="C28" xr:uid="{B450DE77-6DF7-4985-A582-8B22EE07CE0E}"/>
    <dataValidation allowBlank="1" showInputMessage="1" showErrorMessage="1" promptTitle="EN 15804:2012" prompt="Sustainability of construction works - Environmental product declarations - core rules for the product category of construction products, BSi" sqref="C43:D43" xr:uid="{BC9DBDE5-6EAA-4A81-AAD2-13330CAB8BEA}"/>
    <dataValidation allowBlank="1" showErrorMessage="1" promptTitle="CEN/TR 15941:2010" prompt="Sustainability of construction works - Environmental product declarations - Methodology for selection and use of generic data, BSi" sqref="C33:D33" xr:uid="{A1BE11A6-CBBF-42CB-A419-AE236B5C4AA4}"/>
    <dataValidation allowBlank="1" showErrorMessage="1" sqref="C50:D50" xr:uid="{2C506C84-F9BA-4FB3-8671-41037D6E28BE}"/>
    <dataValidation allowBlank="1" showErrorMessage="1" promptTitle="EN 15804:2012" prompt="Sustainability of construction works - Environmental product declarations - core rules for the product category of construction products, BSi" sqref="C44:D44" xr:uid="{A5E919B2-CC20-4751-9BE5-0C13D8EC3D9E}"/>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77262-4711-498A-8969-276B3F3635AD}">
  <sheetPr>
    <tabColor rgb="FF3D6864"/>
  </sheetPr>
  <dimension ref="A1:BB113"/>
  <sheetViews>
    <sheetView topLeftCell="B42" workbookViewId="0">
      <selection activeCell="O59" sqref="O59"/>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298" t="s">
        <v>49</v>
      </c>
      <c r="J8" s="6">
        <f>IF(I8="Y",G8,0)</f>
        <v>2</v>
      </c>
      <c r="K8" s="122"/>
      <c r="L8" s="1"/>
      <c r="M8" s="339" t="s">
        <v>23</v>
      </c>
      <c r="N8" s="54"/>
      <c r="O8" s="91" t="s">
        <v>21</v>
      </c>
      <c r="P8" s="52">
        <v>2</v>
      </c>
      <c r="Q8" s="54"/>
      <c r="R8" s="90" t="s">
        <v>49</v>
      </c>
      <c r="S8" s="54"/>
      <c r="T8" s="87">
        <f t="shared" ref="T8:T24" si="0">IF(R8="Y",P8*$L$6,"")</f>
        <v>2</v>
      </c>
      <c r="U8" s="54"/>
      <c r="V8" s="88" t="s">
        <v>49</v>
      </c>
      <c r="W8" s="14">
        <f t="shared" ref="W8:W24"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302" t="s">
        <v>50</v>
      </c>
      <c r="W15" s="14">
        <f t="shared" si="1"/>
        <v>0</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298" t="s">
        <v>49</v>
      </c>
      <c r="J24" s="6">
        <f>IF(I24="Y",G24,0)</f>
        <v>4</v>
      </c>
      <c r="K24" s="121">
        <f>IF(OR(J24,J25,J26&gt;0),1,0)</f>
        <v>1</v>
      </c>
      <c r="M24" s="339" t="s">
        <v>12</v>
      </c>
      <c r="N24" s="53"/>
      <c r="O24" s="342"/>
      <c r="P24" s="52">
        <v>0.5</v>
      </c>
      <c r="Q24" s="53"/>
      <c r="R24" s="90" t="s">
        <v>49</v>
      </c>
      <c r="S24" s="53"/>
      <c r="T24" s="87">
        <f t="shared" si="0"/>
        <v>0.5</v>
      </c>
      <c r="U24" s="53"/>
      <c r="V24" s="89"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29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72"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73"/>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237</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227</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21.5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0.91500000000000004</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29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49</v>
      </c>
      <c r="J42" s="6">
        <f t="shared" si="4"/>
        <v>4</v>
      </c>
      <c r="K42" s="121">
        <f t="shared" si="5"/>
        <v>1</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20</v>
      </c>
      <c r="J43" s="7"/>
      <c r="K43" s="121"/>
      <c r="M43" s="440" t="s">
        <v>62</v>
      </c>
      <c r="N43" s="59"/>
      <c r="O43" s="442" t="str">
        <f>IF(AA21=0,0,VLOOKUP(O39,[1]Lookups!A2:C10,IF(O42="Industrial",2,3),TRUE))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298" t="s">
        <v>50</v>
      </c>
      <c r="J46" s="6">
        <f>IF(I46="Y",G46,0)</f>
        <v>0</v>
      </c>
      <c r="K46" s="121">
        <f>IF(I46="Y",1,0)</f>
        <v>0</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29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5">
      <c r="C56" s="143" t="s">
        <v>226</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433"/>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14" t="s">
        <v>104</v>
      </c>
      <c r="D60" s="414"/>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63" t="s">
        <v>105</v>
      </c>
      <c r="D62" s="46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53" t="s">
        <v>106</v>
      </c>
      <c r="D63" s="45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24" t="s">
        <v>94</v>
      </c>
      <c r="D64" s="424"/>
      <c r="E64" s="77"/>
      <c r="F64" s="123"/>
      <c r="G64" s="450">
        <v>60</v>
      </c>
      <c r="H64" s="451"/>
      <c r="I64" s="452"/>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56" t="s">
        <v>102</v>
      </c>
      <c r="D65" s="45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58" t="s">
        <v>107</v>
      </c>
      <c r="D66" s="459"/>
      <c r="E66" s="77"/>
      <c r="F66" s="123"/>
      <c r="G66" s="450" t="s">
        <v>92</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24" t="s">
        <v>108</v>
      </c>
      <c r="D67" s="424"/>
      <c r="E67" s="77"/>
      <c r="F67" s="123"/>
      <c r="G67" s="450" t="s">
        <v>92</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109</v>
      </c>
      <c r="D68" s="424"/>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110</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55" t="s">
        <v>101</v>
      </c>
      <c r="D70" s="455"/>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row r="113" spans="2:26" s="118" customFormat="1">
      <c r="B113" s="39"/>
      <c r="C113"/>
      <c r="D113"/>
      <c r="E113"/>
      <c r="F113"/>
      <c r="G113"/>
      <c r="H113"/>
      <c r="I113"/>
      <c r="J113"/>
      <c r="L113"/>
      <c r="M113"/>
      <c r="N113" s="39"/>
      <c r="O113"/>
      <c r="P113"/>
      <c r="Q113" s="39"/>
      <c r="R113" s="2"/>
      <c r="S113" s="39"/>
      <c r="T113" s="2"/>
      <c r="U113" s="39"/>
      <c r="V113" s="2"/>
      <c r="W113" s="2"/>
      <c r="X113" s="10"/>
      <c r="Y113" s="10"/>
      <c r="Z113" s="10"/>
    </row>
  </sheetData>
  <sheetProtection algorithmName="SHA-512" hashValue="rxb/5GUXflM7t0XZ655v4x4OI+Z0aPjyemyfu6OtEL3b6IzaX+VbGYdPuYQm75o10d98UYm2d83WAfRZA9VVOQ==" saltValue="9RRqobRJbf6NK1NDn4vjzw==" spinCount="100000" sheet="1" objects="1" scenarios="1"/>
  <mergeCells count="63">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E1233B28-2950-4038-A600-8475AB458C55}"/>
    <dataValidation allowBlank="1" showErrorMessage="1" sqref="C48:D48" xr:uid="{B6B92FDB-1CC6-44D9-A8B9-C5D3E0F6FAF2}"/>
    <dataValidation allowBlank="1" showErrorMessage="1" promptTitle="CEN/TR 15941:2010" prompt="Sustainability of construction works - Environmental product declarations - Methodology for selection and use of generic data, BSi" sqref="C31:D31" xr:uid="{6FC3F6E9-6264-4BFA-A766-DA67E9CE78AC}"/>
    <dataValidation allowBlank="1" showInputMessage="1" showErrorMessage="1" promptTitle="EN 15804:2012" prompt="Sustainability of construction works - Environmental product declarations - core rules for the product category of construction products, BSi" sqref="C41:D41" xr:uid="{6E8627FD-9EE0-4F63-A5F8-79FFA77B8CF1}"/>
    <dataValidation allowBlank="1" showInputMessage="1" showErrorMessage="1" promptTitle="EN 15978:2011" prompt="Sustainability of construction works - assessment of environmental performance of buildings - calculation method, BSi" sqref="C26" xr:uid="{0230362C-25B8-482C-8E46-6C590BFE6D7E}"/>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AD2E44FD-96E5-42D1-8C66-B6549EA07190}"/>
    <dataValidation allowBlank="1" showInputMessage="1" showErrorMessage="1" promptTitle="ISO 21930:2007" prompt="Sustainability in building construction- Environmental declaration of building products, BSi" sqref="C40:D40" xr:uid="{B25782AF-1135-4556-97E8-666E32F5A091}"/>
    <dataValidation type="list" allowBlank="1" showInputMessage="1" showErrorMessage="1" sqref="N42:V42" xr:uid="{092791D7-022A-4277-B739-01BF830CBAEF}">
      <formula1>"Industrial, All others"</formula1>
    </dataValidation>
    <dataValidation type="list" allowBlank="1" showInputMessage="1" showErrorMessage="1" sqref="V26:V32 I36:I38 I30:I32 I13:I17 I24:I26 I7:I9 R26:R32 R34:R35 V34:V35 R8:R24 I60:I63 V8:V24 I46:I48 I40:I42" xr:uid="{8A70B8A3-2DD5-4BD3-B3E6-D658E7B12237}">
      <formula1>"Y, N"</formula1>
    </dataValidation>
  </dataValidation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3D6864"/>
    <pageSetUpPr fitToPage="1"/>
  </sheetPr>
  <dimension ref="A1:BB115"/>
  <sheetViews>
    <sheetView topLeftCell="B37" workbookViewId="0">
      <selection activeCell="M54" sqref="M54"/>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45.9" customHeight="1" thickBot="1">
      <c r="C5" s="480" t="s">
        <v>189</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72"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187</v>
      </c>
      <c r="D33" s="424"/>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43"/>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26.5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50</v>
      </c>
      <c r="J40" s="6">
        <f t="shared" si="4"/>
        <v>0</v>
      </c>
      <c r="K40" s="121">
        <f t="shared" si="5"/>
        <v>0</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0.76500000000000001</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298" t="s">
        <v>50</v>
      </c>
      <c r="J42" s="6">
        <f t="shared" si="4"/>
        <v>0</v>
      </c>
      <c r="K42" s="121">
        <f t="shared" si="5"/>
        <v>0</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50</v>
      </c>
      <c r="J44" s="6">
        <f t="shared" si="4"/>
        <v>0</v>
      </c>
      <c r="K44" s="121">
        <f t="shared" si="5"/>
        <v>0</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4</v>
      </c>
      <c r="J45" s="7"/>
      <c r="K45" s="121"/>
      <c r="M45" s="440" t="s">
        <v>62</v>
      </c>
      <c r="N45" s="59"/>
      <c r="O45" s="442">
        <f>IF(AA23=0,0,VLOOKUP(O41,Lookups!A2:C10,IF(O44="Industrial",2,3),TRUE))</f>
        <v>3</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48"/>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43"/>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79" t="s">
        <v>195</v>
      </c>
      <c r="N48" s="479"/>
      <c r="O48" s="479"/>
      <c r="P48" s="479"/>
      <c r="Q48" s="479"/>
      <c r="R48" s="479"/>
      <c r="S48" s="479"/>
      <c r="T48" s="479"/>
      <c r="U48" s="479"/>
      <c r="V48" s="47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298" t="s">
        <v>49</v>
      </c>
      <c r="J49" s="6">
        <f>IF(I49="Y",G49,0)</f>
        <v>6</v>
      </c>
      <c r="K49" s="121">
        <f>IF(I49="Y",1,0)</f>
        <v>1</v>
      </c>
      <c r="L49" s="39"/>
      <c r="M49" s="479"/>
      <c r="N49" s="479"/>
      <c r="O49" s="479"/>
      <c r="P49" s="479"/>
      <c r="Q49" s="479"/>
      <c r="R49" s="479"/>
      <c r="S49" s="479"/>
      <c r="T49" s="479"/>
      <c r="U49" s="479"/>
      <c r="V49" s="47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143" t="s">
        <v>130</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33"/>
      <c r="D59" s="46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49</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274" t="s">
        <v>131</v>
      </c>
      <c r="H66" s="273"/>
      <c r="I66" s="273"/>
      <c r="J66" s="273"/>
      <c r="K66" s="273"/>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274" t="s">
        <v>131</v>
      </c>
      <c r="H68" s="273"/>
      <c r="I68" s="273"/>
      <c r="J68" s="273"/>
      <c r="K68" s="273"/>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274" t="s">
        <v>131</v>
      </c>
      <c r="H69" s="273"/>
      <c r="I69" s="273"/>
      <c r="J69" s="273"/>
      <c r="K69" s="273"/>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274" t="s">
        <v>131</v>
      </c>
      <c r="H70" s="273"/>
      <c r="I70" s="273"/>
      <c r="J70" s="273"/>
      <c r="K70" s="273"/>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274" t="s">
        <v>131</v>
      </c>
      <c r="H71" s="273"/>
      <c r="I71" s="273"/>
      <c r="J71" s="273"/>
      <c r="K71" s="273"/>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132</v>
      </c>
      <c r="D72" s="455"/>
      <c r="E72" s="77"/>
      <c r="F72" s="123"/>
      <c r="G72" s="274" t="s">
        <v>131</v>
      </c>
      <c r="H72" s="273"/>
      <c r="I72" s="273"/>
      <c r="J72" s="273"/>
      <c r="K72" s="273"/>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MHDiQoi4m9y0WC7mMRX6X9PgYuY+jWNWdCiTI+k3oLWFwgEkhS/mg+ePV1P3ZppzuNA9KaOsdqkFK7QaAAZXWA==" saltValue="AKkjMpFE3Av2qp9j+JELRA==" spinCount="100000" sheet="1" objects="1" scenarios="1"/>
  <mergeCells count="58">
    <mergeCell ref="AI9:AO10"/>
    <mergeCell ref="C10:D10"/>
    <mergeCell ref="C18:D18"/>
    <mergeCell ref="C5:V5"/>
    <mergeCell ref="O6:O7"/>
    <mergeCell ref="AA9:AB9"/>
    <mergeCell ref="C11:D11"/>
    <mergeCell ref="AI11:AO13"/>
    <mergeCell ref="C15:D15"/>
    <mergeCell ref="C16:D16"/>
    <mergeCell ref="C17:D17"/>
    <mergeCell ref="I28:I29"/>
    <mergeCell ref="C31:D31"/>
    <mergeCell ref="C19:D19"/>
    <mergeCell ref="C20:D20"/>
    <mergeCell ref="C21:D21"/>
    <mergeCell ref="C22:D22"/>
    <mergeCell ref="C23:D23"/>
    <mergeCell ref="C25:D25"/>
    <mergeCell ref="C40:D40"/>
    <mergeCell ref="C26:D26"/>
    <mergeCell ref="C27:D27"/>
    <mergeCell ref="C28:D29"/>
    <mergeCell ref="G28:G29"/>
    <mergeCell ref="C32:D32"/>
    <mergeCell ref="C33:D33"/>
    <mergeCell ref="C34:D34"/>
    <mergeCell ref="C38:D38"/>
    <mergeCell ref="C39:D39"/>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63:D63"/>
    <mergeCell ref="C64:D64"/>
    <mergeCell ref="C65:D65"/>
    <mergeCell ref="C66:D66"/>
    <mergeCell ref="C67:D67"/>
    <mergeCell ref="C57:D57"/>
    <mergeCell ref="C59:D59"/>
    <mergeCell ref="C60:D60"/>
    <mergeCell ref="C61:D61"/>
    <mergeCell ref="C62:D62"/>
    <mergeCell ref="C72:D72"/>
    <mergeCell ref="C69:D69"/>
    <mergeCell ref="C70:D70"/>
    <mergeCell ref="C71:D71"/>
    <mergeCell ref="C68:D68"/>
  </mergeCells>
  <dataValidations count="9">
    <dataValidation type="list" allowBlank="1" showInputMessage="1" showErrorMessage="1" sqref="V10:V26 I38:I40 I26:I28 I9:I11 I15:I19 I42:I44 R28:R34 R36:R37 V36:V37 R10:R26 I62:I65 I32:I34 I48:I50 V28:V34" xr:uid="{00000000-0002-0000-1100-000000000000}">
      <formula1>"Y, N"</formula1>
    </dataValidation>
    <dataValidation type="list" allowBlank="1" showInputMessage="1" showErrorMessage="1" sqref="N44:V44" xr:uid="{00000000-0002-0000-11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11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100-000003000000}"/>
    <dataValidation allowBlank="1" showInputMessage="1" showErrorMessage="1" promptTitle="EN 15978:2011" prompt="Sustainability of construction works - assessment of environmental performance of buildings - calculation method, BSi" sqref="C28" xr:uid="{00000000-0002-0000-11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1100-000005000000}"/>
    <dataValidation allowBlank="1" showErrorMessage="1" promptTitle="CEN/TR 15941:2010" prompt="Sustainability of construction works - Environmental product declarations - Methodology for selection and use of generic data, BSi" sqref="C33:D33" xr:uid="{00000000-0002-0000-1100-000006000000}"/>
    <dataValidation allowBlank="1" showErrorMessage="1" sqref="C50:D50" xr:uid="{00000000-0002-0000-1100-000007000000}"/>
    <dataValidation allowBlank="1" showErrorMessage="1" promptTitle="EN 15804:2012" prompt="Sustainability of construction works - Environmental product declarations - core rules for the product category of construction products, BSi" sqref="C44:D44" xr:uid="{00000000-0002-0000-11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3D6864"/>
    <pageSetUpPr fitToPage="1"/>
  </sheetPr>
  <dimension ref="A1:BB115"/>
  <sheetViews>
    <sheetView topLeftCell="C40" zoomScale="110" zoomScaleNormal="110" workbookViewId="0">
      <selection activeCell="O57" sqref="O57"/>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5" customHeight="1" thickBot="1">
      <c r="C5" s="480" t="s">
        <v>163</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72" t="s">
        <v>50</v>
      </c>
      <c r="J28" s="6">
        <f>IF(I28="Y",G28,0)</f>
        <v>0</v>
      </c>
      <c r="K28" s="121"/>
      <c r="M28" s="340" t="s">
        <v>28</v>
      </c>
      <c r="N28" s="54"/>
      <c r="O28" s="343"/>
      <c r="P28" s="52">
        <v>2</v>
      </c>
      <c r="Q28" s="54"/>
      <c r="R28" s="90" t="s">
        <v>49</v>
      </c>
      <c r="S28" s="54"/>
      <c r="T28" s="87">
        <f t="shared" ref="T28:T34" si="2">IF(R28="Y",P28*$L$8,"")</f>
        <v>2</v>
      </c>
      <c r="U28" s="54"/>
      <c r="V28" s="325"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8</v>
      </c>
      <c r="J30" s="6"/>
      <c r="K30" s="121"/>
      <c r="M30" s="340" t="s">
        <v>17</v>
      </c>
      <c r="N30" s="55"/>
      <c r="O30" s="343"/>
      <c r="P30" s="52">
        <v>1</v>
      </c>
      <c r="Q30" s="55"/>
      <c r="R30" s="90" t="s">
        <v>49</v>
      </c>
      <c r="S30" s="55"/>
      <c r="T30" s="87">
        <f t="shared" si="2"/>
        <v>1</v>
      </c>
      <c r="U30" s="55"/>
      <c r="V30" s="325"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187</v>
      </c>
      <c r="D33" s="424"/>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5"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4"/>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26</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0.86</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29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20</v>
      </c>
      <c r="J45" s="7"/>
      <c r="K45" s="121"/>
      <c r="M45" s="440" t="s">
        <v>62</v>
      </c>
      <c r="N45" s="59"/>
      <c r="O45" s="442" t="str">
        <f>IF(AA23=0,0,VLOOKUP(O41,Lookups!A2:C10,IF(O44="Industrial",2,3),TRUE))</f>
        <v>5 + Exemplary</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48"/>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43"/>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79" t="s">
        <v>195</v>
      </c>
      <c r="N48" s="479"/>
      <c r="O48" s="479"/>
      <c r="P48" s="479"/>
      <c r="Q48" s="479"/>
      <c r="R48" s="479"/>
      <c r="S48" s="479"/>
      <c r="T48" s="479"/>
      <c r="U48" s="479"/>
      <c r="V48" s="47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298" t="s">
        <v>49</v>
      </c>
      <c r="J49" s="6">
        <f>IF(I49="Y",G49,0)</f>
        <v>6</v>
      </c>
      <c r="K49" s="121">
        <f>IF(I49="Y",1,0)</f>
        <v>1</v>
      </c>
      <c r="L49" s="39"/>
      <c r="M49" s="479"/>
      <c r="N49" s="479"/>
      <c r="O49" s="479"/>
      <c r="P49" s="479"/>
      <c r="Q49" s="479"/>
      <c r="R49" s="479"/>
      <c r="S49" s="479"/>
      <c r="T49" s="479"/>
      <c r="U49" s="479"/>
      <c r="V49" s="47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257" t="s">
        <v>125</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77" t="s">
        <v>126</v>
      </c>
      <c r="D59" s="478"/>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502" t="s">
        <v>127</v>
      </c>
      <c r="H66" s="503"/>
      <c r="I66" s="503"/>
      <c r="J66" s="503"/>
      <c r="K66" s="503"/>
      <c r="L66" s="503"/>
      <c r="M66" s="504"/>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499" t="s">
        <v>128</v>
      </c>
      <c r="H68" s="500"/>
      <c r="I68" s="500"/>
      <c r="J68" s="500"/>
      <c r="K68" s="500"/>
      <c r="L68" s="500"/>
      <c r="M68" s="50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499" t="s">
        <v>129</v>
      </c>
      <c r="H69" s="500"/>
      <c r="I69" s="50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499" t="s">
        <v>129</v>
      </c>
      <c r="H70" s="500"/>
      <c r="I70" s="50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499" t="s">
        <v>129</v>
      </c>
      <c r="H71" s="500"/>
      <c r="I71" s="50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101</v>
      </c>
      <c r="D72" s="455"/>
      <c r="E72" s="77"/>
      <c r="F72" s="123"/>
      <c r="G72" s="499"/>
      <c r="H72" s="500"/>
      <c r="I72" s="50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JkDQJce57CncKLNljFhYZZTUo4cQ+wUym6G+acjhvepCzjaZ5jLLQMWVsUM+5Ikf0pPURgP7ZuNkXtGqFAxehA==" saltValue="C+FMBsWgWjalfSfa2xsvYw=="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63:D63"/>
    <mergeCell ref="M45:M46"/>
    <mergeCell ref="O45:V46"/>
    <mergeCell ref="O47:V47"/>
    <mergeCell ref="C48:D48"/>
    <mergeCell ref="C49:D49"/>
    <mergeCell ref="C50:D50"/>
    <mergeCell ref="C57:D57"/>
    <mergeCell ref="C59:D59"/>
    <mergeCell ref="C60:D60"/>
    <mergeCell ref="C61:D61"/>
    <mergeCell ref="C62:D62"/>
    <mergeCell ref="M48:V49"/>
    <mergeCell ref="C64:D64"/>
    <mergeCell ref="C65:D65"/>
    <mergeCell ref="C66:D66"/>
    <mergeCell ref="C67:D67"/>
    <mergeCell ref="C68:D68"/>
    <mergeCell ref="C72:D72"/>
    <mergeCell ref="G72:I72"/>
    <mergeCell ref="G66:M66"/>
    <mergeCell ref="G68:M68"/>
    <mergeCell ref="C69:D69"/>
    <mergeCell ref="G69:I69"/>
    <mergeCell ref="C70:D70"/>
    <mergeCell ref="G70:I70"/>
    <mergeCell ref="C71:D71"/>
    <mergeCell ref="G71:I71"/>
  </mergeCells>
  <dataValidations count="9">
    <dataValidation type="list" allowBlank="1" showInputMessage="1" showErrorMessage="1" sqref="V10:V26 I38:I40 I26:I28 I9:I11 I15:I19 I42:I44 R28:R34 R36:R37 V36:V37 R10:R26 I62:I65 I32:I34 I48:I50 V28:V34" xr:uid="{00000000-0002-0000-1300-000000000000}">
      <formula1>"Y, N"</formula1>
    </dataValidation>
    <dataValidation type="list" allowBlank="1" showInputMessage="1" showErrorMessage="1" sqref="N44:V44" xr:uid="{00000000-0002-0000-13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13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300-000003000000}"/>
    <dataValidation allowBlank="1" showInputMessage="1" showErrorMessage="1" promptTitle="EN 15978:2011" prompt="Sustainability of construction works - assessment of environmental performance of buildings - calculation method, BSi" sqref="C28" xr:uid="{00000000-0002-0000-13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1300-000005000000}"/>
    <dataValidation allowBlank="1" showErrorMessage="1" promptTitle="CEN/TR 15941:2010" prompt="Sustainability of construction works - Environmental product declarations - Methodology for selection and use of generic data, BSi" sqref="C33:D33" xr:uid="{00000000-0002-0000-1300-000006000000}"/>
    <dataValidation allowBlank="1" showErrorMessage="1" sqref="C50:D50" xr:uid="{00000000-0002-0000-1300-000007000000}"/>
    <dataValidation allowBlank="1" showErrorMessage="1" promptTitle="EN 15804:2012" prompt="Sustainability of construction works - Environmental product declarations - core rules for the product category of construction products, BSi" sqref="C44:D44" xr:uid="{00000000-0002-0000-13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F2571-985F-4001-A883-43139ADADA29}">
  <sheetPr>
    <tabColor rgb="FF3D6864"/>
    <pageSetUpPr fitToPage="1"/>
  </sheetPr>
  <dimension ref="A1:BB115"/>
  <sheetViews>
    <sheetView topLeftCell="B1" workbookViewId="0"/>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5" customHeight="1" thickBot="1">
      <c r="C5" s="480" t="s">
        <v>163</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298"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72" t="s">
        <v>50</v>
      </c>
      <c r="J28" s="6">
        <f>IF(I28="Y",G28,0)</f>
        <v>0</v>
      </c>
      <c r="K28" s="121"/>
      <c r="M28" s="340" t="s">
        <v>28</v>
      </c>
      <c r="N28" s="54"/>
      <c r="O28" s="343"/>
      <c r="P28" s="52">
        <v>2</v>
      </c>
      <c r="Q28" s="54"/>
      <c r="R28" s="90" t="s">
        <v>49</v>
      </c>
      <c r="S28" s="54"/>
      <c r="T28" s="87">
        <f t="shared" ref="T28:T34" si="2">IF(R28="Y",P28*$L$8,"")</f>
        <v>2</v>
      </c>
      <c r="U28" s="54"/>
      <c r="V28" s="325"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8</v>
      </c>
      <c r="J30" s="6"/>
      <c r="K30" s="121"/>
      <c r="M30" s="340" t="s">
        <v>17</v>
      </c>
      <c r="N30" s="55"/>
      <c r="O30" s="343"/>
      <c r="P30" s="52">
        <v>1</v>
      </c>
      <c r="Q30" s="55"/>
      <c r="R30" s="90" t="s">
        <v>49</v>
      </c>
      <c r="S30" s="55"/>
      <c r="T30" s="87">
        <f t="shared" si="2"/>
        <v>1</v>
      </c>
      <c r="U30" s="55"/>
      <c r="V30" s="325"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187</v>
      </c>
      <c r="D33" s="424"/>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5"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4"/>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26</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0.86</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29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20</v>
      </c>
      <c r="J45" s="7"/>
      <c r="K45" s="121"/>
      <c r="M45" s="440" t="s">
        <v>62</v>
      </c>
      <c r="N45" s="59"/>
      <c r="O45" s="442" t="str">
        <f>IF(AA23=0,0,VLOOKUP(O41,Lookups!A2:C10,IF(O44="Industrial",2,3),TRUE))</f>
        <v>5 + Exemplary</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48"/>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43"/>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79" t="s">
        <v>195</v>
      </c>
      <c r="N48" s="479"/>
      <c r="O48" s="479"/>
      <c r="P48" s="479"/>
      <c r="Q48" s="479"/>
      <c r="R48" s="479"/>
      <c r="S48" s="479"/>
      <c r="T48" s="479"/>
      <c r="U48" s="479"/>
      <c r="V48" s="47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298" t="s">
        <v>49</v>
      </c>
      <c r="J49" s="6">
        <f>IF(I49="Y",G49,0)</f>
        <v>6</v>
      </c>
      <c r="K49" s="121">
        <f>IF(I49="Y",1,0)</f>
        <v>1</v>
      </c>
      <c r="L49" s="39"/>
      <c r="M49" s="479"/>
      <c r="N49" s="479"/>
      <c r="O49" s="479"/>
      <c r="P49" s="479"/>
      <c r="Q49" s="479"/>
      <c r="R49" s="479"/>
      <c r="S49" s="479"/>
      <c r="T49" s="479"/>
      <c r="U49" s="479"/>
      <c r="V49" s="47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257" t="s">
        <v>125</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77" t="s">
        <v>126</v>
      </c>
      <c r="D59" s="478"/>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502" t="s">
        <v>127</v>
      </c>
      <c r="H66" s="503"/>
      <c r="I66" s="503"/>
      <c r="J66" s="503"/>
      <c r="K66" s="503"/>
      <c r="L66" s="503"/>
      <c r="M66" s="504"/>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499" t="s">
        <v>128</v>
      </c>
      <c r="H68" s="500"/>
      <c r="I68" s="500"/>
      <c r="J68" s="500"/>
      <c r="K68" s="500"/>
      <c r="L68" s="500"/>
      <c r="M68" s="50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499" t="s">
        <v>129</v>
      </c>
      <c r="H69" s="500"/>
      <c r="I69" s="50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499" t="s">
        <v>129</v>
      </c>
      <c r="H70" s="500"/>
      <c r="I70" s="50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499" t="s">
        <v>129</v>
      </c>
      <c r="H71" s="500"/>
      <c r="I71" s="50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101</v>
      </c>
      <c r="D72" s="455"/>
      <c r="E72" s="77"/>
      <c r="F72" s="123"/>
      <c r="G72" s="499"/>
      <c r="H72" s="500"/>
      <c r="I72" s="50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xhP4V++PrxTBK/UNvUPiCA/VoJzE0OGZRBxwHpkxrZFVz83NVrmIG4B6sQbMtdUQVSHK3yIhoTaSRQ7JV3h7ig==" saltValue="ozJStGHaQjhiLpCdSNN2KA==" spinCount="100000" sheet="1" objects="1" scenarios="1"/>
  <mergeCells count="64">
    <mergeCell ref="C72:D72"/>
    <mergeCell ref="G72:I72"/>
    <mergeCell ref="C69:D69"/>
    <mergeCell ref="G69:I69"/>
    <mergeCell ref="C70:D70"/>
    <mergeCell ref="G70:I70"/>
    <mergeCell ref="C71:D71"/>
    <mergeCell ref="G71:I71"/>
    <mergeCell ref="C65:D65"/>
    <mergeCell ref="C66:D66"/>
    <mergeCell ref="G66:M66"/>
    <mergeCell ref="C67:D67"/>
    <mergeCell ref="C68:D68"/>
    <mergeCell ref="G68:M68"/>
    <mergeCell ref="C64:D64"/>
    <mergeCell ref="O47:V47"/>
    <mergeCell ref="C48:D48"/>
    <mergeCell ref="M48:V49"/>
    <mergeCell ref="C49:D49"/>
    <mergeCell ref="C50:D50"/>
    <mergeCell ref="C57:D57"/>
    <mergeCell ref="C59:D59"/>
    <mergeCell ref="C60:D60"/>
    <mergeCell ref="C61:D61"/>
    <mergeCell ref="C62:D62"/>
    <mergeCell ref="C63:D63"/>
    <mergeCell ref="O45:V46"/>
    <mergeCell ref="C34:D34"/>
    <mergeCell ref="C38:D38"/>
    <mergeCell ref="C39:D39"/>
    <mergeCell ref="C40:D40"/>
    <mergeCell ref="C41:D41"/>
    <mergeCell ref="M41:M42"/>
    <mergeCell ref="O41:V42"/>
    <mergeCell ref="C42:D42"/>
    <mergeCell ref="C43:D43"/>
    <mergeCell ref="C44:D44"/>
    <mergeCell ref="O44:V44"/>
    <mergeCell ref="I28:I29"/>
    <mergeCell ref="C31:D31"/>
    <mergeCell ref="C32:D32"/>
    <mergeCell ref="M45:M46"/>
    <mergeCell ref="C33:D33"/>
    <mergeCell ref="C27:D27"/>
    <mergeCell ref="C28:D29"/>
    <mergeCell ref="C20:D20"/>
    <mergeCell ref="C5:V5"/>
    <mergeCell ref="O6:O7"/>
    <mergeCell ref="C15:D15"/>
    <mergeCell ref="C16:D16"/>
    <mergeCell ref="C17:D17"/>
    <mergeCell ref="C18:D18"/>
    <mergeCell ref="C19:D19"/>
    <mergeCell ref="C21:D21"/>
    <mergeCell ref="C22:D22"/>
    <mergeCell ref="C23:D23"/>
    <mergeCell ref="C25:D25"/>
    <mergeCell ref="C26:D26"/>
    <mergeCell ref="G28:G29"/>
    <mergeCell ref="AA9:AB9"/>
    <mergeCell ref="AI9:AO10"/>
    <mergeCell ref="C10:D10"/>
    <mergeCell ref="C11:D11"/>
    <mergeCell ref="AI11:AO13"/>
  </mergeCells>
  <dataValidations count="9">
    <dataValidation allowBlank="1" showErrorMessage="1" promptTitle="EN 15804:2012" prompt="Sustainability of construction works - Environmental product declarations - core rules for the product category of construction products, BSi" sqref="C44:D44" xr:uid="{FE702A11-A707-4790-9A5E-C3028A6C0CAE}"/>
    <dataValidation allowBlank="1" showErrorMessage="1" sqref="C50:D50" xr:uid="{A593C223-C5EF-44B3-A0AD-22373EEC7C19}"/>
    <dataValidation allowBlank="1" showErrorMessage="1" promptTitle="CEN/TR 15941:2010" prompt="Sustainability of construction works - Environmental product declarations - Methodology for selection and use of generic data, BSi" sqref="C33:D33" xr:uid="{624B283F-AB9A-4B4E-BD21-E4D2AFA142F3}"/>
    <dataValidation allowBlank="1" showInputMessage="1" showErrorMessage="1" promptTitle="EN 15804:2012" prompt="Sustainability of construction works - Environmental product declarations - core rules for the product category of construction products, BSi" sqref="C43:D43" xr:uid="{75B41ECF-05CF-4327-A7F6-B171FF4D3320}"/>
    <dataValidation allowBlank="1" showInputMessage="1" showErrorMessage="1" promptTitle="EN 15978:2011" prompt="Sustainability of construction works - assessment of environmental performance of buildings - calculation method, BSi" sqref="C28" xr:uid="{22F002F4-7466-4E01-8237-A49837CAD883}"/>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F450F26D-432B-48E0-853D-5811CB8E4CB8}"/>
    <dataValidation allowBlank="1" showInputMessage="1" showErrorMessage="1" promptTitle="ISO 21930:2007" prompt="Sustainability in building construction- Environmental declaration of building products, BSi" sqref="C42:D42" xr:uid="{39EA75F5-4CF2-4C4C-AF49-44429E3EE259}"/>
    <dataValidation type="list" allowBlank="1" showInputMessage="1" showErrorMessage="1" sqref="N44:V44" xr:uid="{255747D2-F679-4ECD-8BFD-1CF461AECEB2}">
      <formula1>"Industrial, All others"</formula1>
    </dataValidation>
    <dataValidation type="list" allowBlank="1" showInputMessage="1" showErrorMessage="1" sqref="V10:V26 I38:I40 I26:I28 I9:I11 I15:I19 I42:I44 R28:R34 R36:R37 V36:V37 R10:R26 I62:I65 I32:I34 I48:I50 V28:V34" xr:uid="{737A4E43-B2D0-4BD3-AEF2-562DBB21D4B7}">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D6864"/>
    <pageSetUpPr fitToPage="1"/>
  </sheetPr>
  <dimension ref="A1:BB115"/>
  <sheetViews>
    <sheetView topLeftCell="B38" workbookViewId="0">
      <selection activeCell="M55" sqref="M55"/>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12.15" customHeight="1" thickBot="1">
      <c r="C5" s="480" t="s">
        <v>197</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72"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178</v>
      </c>
      <c r="D33" s="424"/>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8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0.83</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29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16</v>
      </c>
      <c r="J45" s="7"/>
      <c r="K45" s="121"/>
      <c r="M45" s="440" t="s">
        <v>62</v>
      </c>
      <c r="N45" s="59"/>
      <c r="O45" s="442">
        <f>IF(AA23=0,0,VLOOKUP(O41,Lookups!A2:C10,IF(O44="Industrial",2,3),TRUE))</f>
        <v>5</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48"/>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43"/>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60" t="s">
        <v>195</v>
      </c>
      <c r="N48" s="460"/>
      <c r="O48" s="460"/>
      <c r="P48" s="460"/>
      <c r="Q48" s="460"/>
      <c r="R48" s="460"/>
      <c r="S48" s="460"/>
      <c r="T48" s="460"/>
      <c r="U48" s="460"/>
      <c r="V48" s="460"/>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298" t="s">
        <v>49</v>
      </c>
      <c r="J49" s="6">
        <f>IF(I49="Y",G49,0)</f>
        <v>6</v>
      </c>
      <c r="K49" s="121">
        <f>IF(I49="Y",1,0)</f>
        <v>1</v>
      </c>
      <c r="L49" s="39"/>
      <c r="M49" s="460"/>
      <c r="N49" s="460"/>
      <c r="O49" s="460"/>
      <c r="P49" s="460"/>
      <c r="Q49" s="460"/>
      <c r="R49" s="460"/>
      <c r="S49" s="460"/>
      <c r="T49" s="460"/>
      <c r="U49" s="460"/>
      <c r="V49" s="460"/>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61</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257" t="s">
        <v>113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33" t="s">
        <v>96</v>
      </c>
      <c r="D59" s="46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t="s">
        <v>97</v>
      </c>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29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450" t="s">
        <v>93</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450" t="s">
        <v>92</v>
      </c>
      <c r="H71" s="451"/>
      <c r="I71" s="452"/>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101</v>
      </c>
      <c r="D72" s="455"/>
      <c r="E72" s="77"/>
      <c r="F72" s="123"/>
      <c r="G72" s="450" t="s">
        <v>92</v>
      </c>
      <c r="H72" s="451"/>
      <c r="I72" s="452"/>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9oJP83sKICVSmJR3iNFcTSdVYsT+/ItABB0KyD6h3Nwj7MExpXpGiGYzYWsco2YhM9IeDRhx8vEm2JwSE23a2A==" saltValue="oZYha6wyzusfaKz6f86nMA=="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I66"/>
    <mergeCell ref="C71:D71"/>
    <mergeCell ref="G71:I71"/>
    <mergeCell ref="C72:D72"/>
    <mergeCell ref="G72:I72"/>
    <mergeCell ref="C68:D68"/>
    <mergeCell ref="G68:I68"/>
    <mergeCell ref="C69:D69"/>
    <mergeCell ref="G69:I69"/>
    <mergeCell ref="C70:D70"/>
    <mergeCell ref="G70:I70"/>
    <mergeCell ref="C67:D67"/>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900-000000000000}"/>
    <dataValidation allowBlank="1" showErrorMessage="1" sqref="C50:D50" xr:uid="{00000000-0002-0000-0900-000001000000}"/>
    <dataValidation allowBlank="1" showErrorMessage="1" promptTitle="CEN/TR 15941:2010" prompt="Sustainability of construction works - Environmental product declarations - Methodology for selection and use of generic data, BSi" sqref="C33:D33" xr:uid="{00000000-0002-0000-09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900-000003000000}"/>
    <dataValidation allowBlank="1" showInputMessage="1" showErrorMessage="1" promptTitle="EN 15978:2011" prompt="Sustainability of construction works - assessment of environmental performance of buildings - calculation method, BSi" sqref="C28" xr:uid="{00000000-0002-0000-09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900-000005000000}"/>
    <dataValidation allowBlank="1" showInputMessage="1" showErrorMessage="1" promptTitle="ISO 21930:2007" prompt="Sustainability in building construction- Environmental declaration of building products, BSi" sqref="C42:D42" xr:uid="{00000000-0002-0000-0900-000006000000}"/>
    <dataValidation type="list" allowBlank="1" showInputMessage="1" showErrorMessage="1" sqref="N44:V44" xr:uid="{00000000-0002-0000-0900-000007000000}">
      <formula1>"Industrial, All others"</formula1>
    </dataValidation>
    <dataValidation type="list" allowBlank="1" showInputMessage="1" showErrorMessage="1" sqref="V28:V34 I38:I40 I26:I28 I9:I11 I15:I19 I42:I44 R28:R34 R36:R37 V36:V37 R10:R26 I62:I65 I32:I34 I48:I50 V10:V26" xr:uid="{00000000-0002-0000-09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3D6864"/>
    <pageSetUpPr fitToPage="1"/>
  </sheetPr>
  <dimension ref="A1:BB115"/>
  <sheetViews>
    <sheetView topLeftCell="B38" workbookViewId="0">
      <selection activeCell="M55" sqref="M55"/>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12.15" customHeight="1" thickBot="1">
      <c r="C5" s="480" t="s">
        <v>197</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72"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178</v>
      </c>
      <c r="D33" s="424"/>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0.87</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29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20</v>
      </c>
      <c r="J45" s="7"/>
      <c r="K45" s="121"/>
      <c r="M45" s="440" t="s">
        <v>62</v>
      </c>
      <c r="N45" s="59"/>
      <c r="O45" s="442" t="str">
        <f>IF(AA23=0,0,VLOOKUP(O41,Lookups!A2:C10,IF(O44="Industrial",2,3),TRUE))</f>
        <v>5 + Exemplary</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48"/>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43"/>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60" t="s">
        <v>195</v>
      </c>
      <c r="N48" s="460"/>
      <c r="O48" s="460"/>
      <c r="P48" s="460"/>
      <c r="Q48" s="460"/>
      <c r="R48" s="460"/>
      <c r="S48" s="460"/>
      <c r="T48" s="460"/>
      <c r="U48" s="460"/>
      <c r="V48" s="460"/>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298" t="s">
        <v>49</v>
      </c>
      <c r="J49" s="6">
        <f>IF(I49="Y",G49,0)</f>
        <v>6</v>
      </c>
      <c r="K49" s="121">
        <f>IF(I49="Y",1,0)</f>
        <v>1</v>
      </c>
      <c r="L49" s="39"/>
      <c r="M49" s="460"/>
      <c r="N49" s="460"/>
      <c r="O49" s="460"/>
      <c r="P49" s="460"/>
      <c r="Q49" s="460"/>
      <c r="R49" s="460"/>
      <c r="S49" s="460"/>
      <c r="T49" s="460"/>
      <c r="U49" s="460"/>
      <c r="V49" s="460"/>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65</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257" t="s">
        <v>207</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33" t="s">
        <v>96</v>
      </c>
      <c r="D59" s="46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t="s">
        <v>97</v>
      </c>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450" t="s">
        <v>93</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450" t="s">
        <v>92</v>
      </c>
      <c r="H71" s="451"/>
      <c r="I71" s="452"/>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101</v>
      </c>
      <c r="D72" s="455"/>
      <c r="E72" s="77"/>
      <c r="F72" s="123"/>
      <c r="G72" s="450" t="s">
        <v>92</v>
      </c>
      <c r="H72" s="451"/>
      <c r="I72" s="452"/>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T5nS0wvnEjHsF3bsaoOCUDfsf/QIqvZfg81ByunypM42q6OGiEEF1O2nE44bWApsAnlyFNmsfRKkWoJvnrrT7A==" saltValue="Esyim/Wjvy58kPigcT7uiQ==" spinCount="100000" sheet="1" objects="1" scenarios="1"/>
  <mergeCells count="64">
    <mergeCell ref="G66:I66"/>
    <mergeCell ref="C71:D71"/>
    <mergeCell ref="G71:I71"/>
    <mergeCell ref="C72:D72"/>
    <mergeCell ref="G72:I72"/>
    <mergeCell ref="C68:D68"/>
    <mergeCell ref="G68:I68"/>
    <mergeCell ref="C69:D69"/>
    <mergeCell ref="G69:I69"/>
    <mergeCell ref="C70:D70"/>
    <mergeCell ref="G70:I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type="list" allowBlank="1" showInputMessage="1" showErrorMessage="1" sqref="V28:V34 I38:I40 I26:I28 I9:I11 I15:I19 I42:I44 R28:R34 R36:R37 V36:V37 R10:R26 I62:I65 I32:I34 I48:I50 V10:V26" xr:uid="{00000000-0002-0000-0A00-000000000000}">
      <formula1>"Y, N"</formula1>
    </dataValidation>
    <dataValidation type="list" allowBlank="1" showInputMessage="1" showErrorMessage="1" sqref="N44:V44" xr:uid="{00000000-0002-0000-0A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A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A00-000003000000}"/>
    <dataValidation allowBlank="1" showInputMessage="1" showErrorMessage="1" promptTitle="EN 15978:2011" prompt="Sustainability of construction works - assessment of environmental performance of buildings - calculation method, BSi" sqref="C28" xr:uid="{00000000-0002-0000-0A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A00-000005000000}"/>
    <dataValidation allowBlank="1" showErrorMessage="1" promptTitle="CEN/TR 15941:2010" prompt="Sustainability of construction works - Environmental product declarations - Methodology for selection and use of generic data, BSi" sqref="C33:D33" xr:uid="{00000000-0002-0000-0A00-000006000000}"/>
    <dataValidation allowBlank="1" showErrorMessage="1" sqref="C50:D50" xr:uid="{00000000-0002-0000-0A00-000007000000}"/>
    <dataValidation allowBlank="1" showErrorMessage="1" promptTitle="EN 15804:2012" prompt="Sustainability of construction works - Environmental product declarations - core rules for the product category of construction products, BSi" sqref="C44:D44" xr:uid="{00000000-0002-0000-0A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3D6864"/>
    <pageSetUpPr fitToPage="1"/>
  </sheetPr>
  <dimension ref="A1:BB115"/>
  <sheetViews>
    <sheetView topLeftCell="C39" workbookViewId="0">
      <selection activeCell="M56" sqref="M56"/>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5" customHeight="1" thickBot="1">
      <c r="C5" s="480" t="s">
        <v>163</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326"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326"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302" t="s">
        <v>50</v>
      </c>
      <c r="W12" s="14">
        <f t="shared" si="1"/>
        <v>0</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326" t="s">
        <v>49</v>
      </c>
      <c r="W13" s="14">
        <f t="shared" si="1"/>
        <v>2</v>
      </c>
      <c r="X13" s="62">
        <f>IF(OR(R13="N",W13&gt;0),1,0)</f>
        <v>1</v>
      </c>
      <c r="Y13" s="62"/>
      <c r="Z13" s="65"/>
      <c r="AA13" s="111">
        <f>SUM(K32:K34)</f>
        <v>3</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302" t="s">
        <v>50</v>
      </c>
      <c r="W14" s="14">
        <f t="shared" si="1"/>
        <v>0</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298" t="s">
        <v>50</v>
      </c>
      <c r="J15" s="6">
        <f>IF(I15="Y",G15,0)</f>
        <v>0</v>
      </c>
      <c r="K15" s="121">
        <f>IF(OR(J15,J16,J17,J18,J19&gt;0),1,0)</f>
        <v>1</v>
      </c>
      <c r="M15" s="339" t="s">
        <v>36</v>
      </c>
      <c r="N15" s="55"/>
      <c r="O15" s="91" t="s">
        <v>21</v>
      </c>
      <c r="P15" s="52">
        <v>2</v>
      </c>
      <c r="Q15" s="55"/>
      <c r="R15" s="90" t="s">
        <v>49</v>
      </c>
      <c r="S15" s="55"/>
      <c r="T15" s="87">
        <f t="shared" si="0"/>
        <v>2</v>
      </c>
      <c r="U15" s="55"/>
      <c r="V15" s="326"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298" t="s">
        <v>50</v>
      </c>
      <c r="J16" s="6">
        <f>IF(I16="Y",G16,0)</f>
        <v>0</v>
      </c>
      <c r="K16" s="121"/>
      <c r="M16" s="339" t="s">
        <v>7</v>
      </c>
      <c r="N16" s="55"/>
      <c r="O16" s="342"/>
      <c r="P16" s="52">
        <v>1</v>
      </c>
      <c r="Q16" s="55"/>
      <c r="R16" s="90" t="s">
        <v>49</v>
      </c>
      <c r="S16" s="55"/>
      <c r="T16" s="87">
        <f t="shared" si="0"/>
        <v>1</v>
      </c>
      <c r="U16" s="55"/>
      <c r="V16" s="302" t="s">
        <v>50</v>
      </c>
      <c r="W16" s="14">
        <f t="shared" si="1"/>
        <v>0</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302" t="s">
        <v>50</v>
      </c>
      <c r="W17" s="14">
        <f t="shared" si="1"/>
        <v>0</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302" t="s">
        <v>50</v>
      </c>
      <c r="J18" s="6">
        <f>IF(I18="Y",G18,0)</f>
        <v>0</v>
      </c>
      <c r="K18" s="121"/>
      <c r="M18" s="339" t="s">
        <v>40</v>
      </c>
      <c r="N18" s="55"/>
      <c r="O18" s="342"/>
      <c r="P18" s="52">
        <v>1</v>
      </c>
      <c r="Q18" s="55"/>
      <c r="R18" s="90" t="s">
        <v>49</v>
      </c>
      <c r="S18" s="55"/>
      <c r="T18" s="87">
        <f t="shared" si="0"/>
        <v>1</v>
      </c>
      <c r="U18" s="55"/>
      <c r="V18" s="206" t="s">
        <v>50</v>
      </c>
      <c r="W18" s="14">
        <f t="shared" si="1"/>
        <v>0</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302" t="s">
        <v>50</v>
      </c>
      <c r="W19" s="14">
        <f t="shared" si="1"/>
        <v>0</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326"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326"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302" t="s">
        <v>50</v>
      </c>
      <c r="W22" s="14">
        <f t="shared" si="1"/>
        <v>0</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49</v>
      </c>
      <c r="S23" s="55"/>
      <c r="T23" s="87">
        <f t="shared" si="0"/>
        <v>0.5</v>
      </c>
      <c r="U23" s="55"/>
      <c r="V23" s="302"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6</v>
      </c>
      <c r="J24" s="6"/>
      <c r="K24" s="121"/>
      <c r="M24" s="339" t="s">
        <v>11</v>
      </c>
      <c r="N24" s="55"/>
      <c r="O24" s="342"/>
      <c r="P24" s="52">
        <v>0.5</v>
      </c>
      <c r="Q24" s="55"/>
      <c r="R24" s="90" t="s">
        <v>49</v>
      </c>
      <c r="S24" s="55"/>
      <c r="T24" s="87">
        <f t="shared" si="0"/>
        <v>0.5</v>
      </c>
      <c r="U24" s="55"/>
      <c r="V24" s="302" t="s">
        <v>50</v>
      </c>
      <c r="W24" s="14">
        <f t="shared" si="1"/>
        <v>0</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302" t="s">
        <v>50</v>
      </c>
      <c r="W25" s="14">
        <f t="shared" si="1"/>
        <v>0</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302" t="s">
        <v>50</v>
      </c>
      <c r="W26" s="14">
        <f>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298" t="s">
        <v>50</v>
      </c>
      <c r="J27" s="6">
        <f>IF(I27="Y",G27,0)</f>
        <v>0</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72" t="s">
        <v>50</v>
      </c>
      <c r="J28" s="6">
        <f>IF(I28="Y",G28,0)</f>
        <v>0</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4</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178</v>
      </c>
      <c r="D33" s="424"/>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11.5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0.65500000000000003</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29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16</v>
      </c>
      <c r="J45" s="7"/>
      <c r="K45" s="121"/>
      <c r="M45" s="440" t="s">
        <v>62</v>
      </c>
      <c r="N45" s="59"/>
      <c r="O45" s="442">
        <f>IF(AA23=0,0,VLOOKUP(O41,Lookups!A2:C10,IF(O44="Industrial",2,3),TRUE))</f>
        <v>2</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48"/>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43"/>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79" t="s">
        <v>195</v>
      </c>
      <c r="N48" s="479"/>
      <c r="O48" s="479"/>
      <c r="P48" s="479"/>
      <c r="Q48" s="479"/>
      <c r="R48" s="479"/>
      <c r="S48" s="479"/>
      <c r="T48" s="479"/>
      <c r="U48" s="479"/>
      <c r="V48" s="47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298" t="s">
        <v>49</v>
      </c>
      <c r="J49" s="6">
        <f>IF(I49="Y",G49,0)</f>
        <v>6</v>
      </c>
      <c r="K49" s="121">
        <f>IF(I49="Y",1,0)</f>
        <v>1</v>
      </c>
      <c r="L49" s="39"/>
      <c r="M49" s="479"/>
      <c r="N49" s="479"/>
      <c r="O49" s="479"/>
      <c r="P49" s="479"/>
      <c r="Q49" s="479"/>
      <c r="R49" s="479"/>
      <c r="S49" s="479"/>
      <c r="T49" s="479"/>
      <c r="U49" s="479"/>
      <c r="V49" s="47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54</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257" t="s">
        <v>113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33"/>
      <c r="D59" s="46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29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450" t="s">
        <v>93</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450" t="s">
        <v>92</v>
      </c>
      <c r="H71" s="451"/>
      <c r="I71" s="452"/>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101</v>
      </c>
      <c r="D72" s="455"/>
      <c r="E72" s="77"/>
      <c r="F72" s="123"/>
      <c r="G72" s="450" t="s">
        <v>92</v>
      </c>
      <c r="H72" s="451"/>
      <c r="I72" s="452"/>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fcOS6mQ6iqmSv893OW1G1s+o4ObpMLYcry/UP+aPL1Q5rtld5EPtFNm9VzmP2eQ+du6dRMfJTuBelbBT45+5KQ==" saltValue="Zx9LuyCElIriG7l84b7YVg==" spinCount="100000" sheet="1" objects="1" scenarios="1"/>
  <mergeCells count="64">
    <mergeCell ref="C72:D72"/>
    <mergeCell ref="G72:I72"/>
    <mergeCell ref="C69:D69"/>
    <mergeCell ref="G69:I69"/>
    <mergeCell ref="C70:D70"/>
    <mergeCell ref="G70:I70"/>
    <mergeCell ref="C71:D71"/>
    <mergeCell ref="G71:I71"/>
    <mergeCell ref="C68:D68"/>
    <mergeCell ref="G68:I68"/>
    <mergeCell ref="C57:D57"/>
    <mergeCell ref="C59:D59"/>
    <mergeCell ref="C60:D60"/>
    <mergeCell ref="C61:D61"/>
    <mergeCell ref="C62:D62"/>
    <mergeCell ref="C63:D63"/>
    <mergeCell ref="C64:D64"/>
    <mergeCell ref="C65:D65"/>
    <mergeCell ref="C66:D66"/>
    <mergeCell ref="G66:I66"/>
    <mergeCell ref="C67:D67"/>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40:D40"/>
    <mergeCell ref="C26:D26"/>
    <mergeCell ref="C27:D27"/>
    <mergeCell ref="C28:D29"/>
    <mergeCell ref="G28:G29"/>
    <mergeCell ref="C32:D32"/>
    <mergeCell ref="C33:D33"/>
    <mergeCell ref="C34:D34"/>
    <mergeCell ref="C38:D38"/>
    <mergeCell ref="C39:D39"/>
    <mergeCell ref="I28:I29"/>
    <mergeCell ref="C31:D31"/>
    <mergeCell ref="C19:D19"/>
    <mergeCell ref="C20:D20"/>
    <mergeCell ref="C21:D21"/>
    <mergeCell ref="C22:D22"/>
    <mergeCell ref="C23:D23"/>
    <mergeCell ref="C25:D25"/>
    <mergeCell ref="AI9:AO10"/>
    <mergeCell ref="C10:D10"/>
    <mergeCell ref="C18:D18"/>
    <mergeCell ref="C5:V5"/>
    <mergeCell ref="O6:O7"/>
    <mergeCell ref="AA9:AB9"/>
    <mergeCell ref="C11:D11"/>
    <mergeCell ref="AI11:AO13"/>
    <mergeCell ref="C15:D15"/>
    <mergeCell ref="C16:D16"/>
    <mergeCell ref="C17:D17"/>
  </mergeCells>
  <dataValidations count="9">
    <dataValidation type="list" allowBlank="1" showInputMessage="1" showErrorMessage="1" sqref="V28:V34 I38:I40 I26:I28 I9:I11 I15:I19 I42:I44 R28:R34 R36:R37 V36:V37 R10:R26 I62:I65 I32:I34 I48:I50 V10:V26" xr:uid="{00000000-0002-0000-0D00-000000000000}">
      <formula1>"Y, N"</formula1>
    </dataValidation>
    <dataValidation type="list" allowBlank="1" showInputMessage="1" showErrorMessage="1" sqref="N44:V44" xr:uid="{00000000-0002-0000-0D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D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D00-000003000000}"/>
    <dataValidation allowBlank="1" showInputMessage="1" showErrorMessage="1" promptTitle="EN 15978:2011" prompt="Sustainability of construction works - assessment of environmental performance of buildings - calculation method, BSi" sqref="C28" xr:uid="{00000000-0002-0000-0D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D00-000005000000}"/>
    <dataValidation allowBlank="1" showErrorMessage="1" promptTitle="CEN/TR 15941:2010" prompt="Sustainability of construction works - Environmental product declarations - Methodology for selection and use of generic data, BSi" sqref="C33:D33" xr:uid="{00000000-0002-0000-0D00-000006000000}"/>
    <dataValidation allowBlank="1" showErrorMessage="1" sqref="C50:D50" xr:uid="{00000000-0002-0000-0D00-000007000000}"/>
    <dataValidation allowBlank="1" showErrorMessage="1" promptTitle="EN 15804:2012" prompt="Sustainability of construction works - Environmental product declarations - core rules for the product category of construction products, BSi" sqref="C44:D44" xr:uid="{00000000-0002-0000-0D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DB720-6898-4AEB-B69A-A8938402DADA}">
  <sheetPr>
    <tabColor rgb="FF3D6864"/>
    <pageSetUpPr fitToPage="1"/>
  </sheetPr>
  <dimension ref="A1:BB110"/>
  <sheetViews>
    <sheetView topLeftCell="I19" workbookViewId="0">
      <selection activeCell="AJ26" sqref="AJ26"/>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6</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29" t="s">
        <v>50</v>
      </c>
      <c r="J26" s="6">
        <f>IF(I26="Y",G26,0)</f>
        <v>0</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30"/>
      <c r="J27" s="7"/>
      <c r="K27" s="121"/>
      <c r="M27" s="340" t="s">
        <v>20</v>
      </c>
      <c r="N27" s="55"/>
      <c r="O27" s="343"/>
      <c r="P27" s="52">
        <v>1</v>
      </c>
      <c r="Q27" s="55"/>
      <c r="R27" s="90" t="s">
        <v>49</v>
      </c>
      <c r="S27" s="55"/>
      <c r="T27" s="87">
        <f t="shared" si="2"/>
        <v>1</v>
      </c>
      <c r="U27" s="55"/>
      <c r="V27" s="5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8</v>
      </c>
      <c r="J28" s="6"/>
      <c r="K28" s="121"/>
      <c r="M28" s="340" t="s">
        <v>17</v>
      </c>
      <c r="N28" s="55"/>
      <c r="O28" s="343"/>
      <c r="P28" s="52">
        <v>1</v>
      </c>
      <c r="Q28" s="55"/>
      <c r="R28" s="90" t="s">
        <v>49</v>
      </c>
      <c r="S28" s="55"/>
      <c r="T28" s="87">
        <f t="shared" si="2"/>
        <v>1</v>
      </c>
      <c r="U28" s="55"/>
      <c r="V28" s="589"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589"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178</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49</v>
      </c>
      <c r="J36" s="6">
        <f t="shared" ref="J36:J42" si="4">IF(I36="Y",G36,0)</f>
        <v>0</v>
      </c>
      <c r="K36" s="121">
        <f t="shared" ref="K36:K42" si="5">IF(I36="Y",1,0)</f>
        <v>1</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27</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0.95</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8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20</v>
      </c>
      <c r="J43" s="7"/>
      <c r="K43" s="121"/>
      <c r="M43" s="440" t="s">
        <v>62</v>
      </c>
      <c r="N43" s="59"/>
      <c r="O43" s="442" t="str">
        <f>IF(AA21=0,0,VLOOKUP(O39,Lookups!A2:C10,IF(O42="Industrial",2,3),TRUE))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88" t="s">
        <v>50</v>
      </c>
      <c r="J46" s="6">
        <f>IF(I46="Y",G46,0)</f>
        <v>0</v>
      </c>
      <c r="K46" s="121">
        <f>IF(I46="Y",1,0)</f>
        <v>0</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8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68</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433" t="s">
        <v>96</v>
      </c>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t="s">
        <v>97</v>
      </c>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63" t="s">
        <v>105</v>
      </c>
      <c r="D62" s="46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53" t="s">
        <v>106</v>
      </c>
      <c r="D63" s="454"/>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24" t="s">
        <v>94</v>
      </c>
      <c r="D64" s="424"/>
      <c r="E64" s="77"/>
      <c r="F64" s="123"/>
      <c r="G64" s="450" t="s">
        <v>93</v>
      </c>
      <c r="H64" s="451"/>
      <c r="I64" s="452"/>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56" t="s">
        <v>102</v>
      </c>
      <c r="D65" s="45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58" t="s">
        <v>107</v>
      </c>
      <c r="D66" s="459"/>
      <c r="E66" s="77"/>
      <c r="F66" s="123"/>
      <c r="G66" s="450" t="s">
        <v>92</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24" t="s">
        <v>108</v>
      </c>
      <c r="D67" s="424"/>
      <c r="E67" s="77"/>
      <c r="F67" s="123"/>
      <c r="G67" s="450" t="s">
        <v>92</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109</v>
      </c>
      <c r="D68" s="424"/>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110</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55" t="s">
        <v>101</v>
      </c>
      <c r="D70" s="455"/>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R3E+YHHZZ9jGRM49WxbIgj+3N7ocmluZe01oP6NQ2Y244QBbMAZLpgAn0He/6t3sl8TuJ0gKxj8bgSjH9kXyHQ==" saltValue="d8q2IV/uArlMZ8u6lyRTNQ==" spinCount="100000" sheet="1" objects="1" scenarios="1"/>
  <mergeCells count="63">
    <mergeCell ref="C18:D18"/>
    <mergeCell ref="O4:O5"/>
    <mergeCell ref="AA7:AB7"/>
    <mergeCell ref="AI7:AO8"/>
    <mergeCell ref="C8:D8"/>
    <mergeCell ref="C9:D9"/>
    <mergeCell ref="AI9:AO11"/>
    <mergeCell ref="C13:D13"/>
    <mergeCell ref="C14:D14"/>
    <mergeCell ref="C15:D15"/>
    <mergeCell ref="C16:D16"/>
    <mergeCell ref="C17:D17"/>
    <mergeCell ref="C31:D31"/>
    <mergeCell ref="C19:D19"/>
    <mergeCell ref="C20:D20"/>
    <mergeCell ref="C21:D21"/>
    <mergeCell ref="C23:D23"/>
    <mergeCell ref="C24:D24"/>
    <mergeCell ref="C25:D25"/>
    <mergeCell ref="C26:D27"/>
    <mergeCell ref="G26:G27"/>
    <mergeCell ref="I26:I27"/>
    <mergeCell ref="C29:D29"/>
    <mergeCell ref="C30:D30"/>
    <mergeCell ref="M43:M44"/>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A40AEEE2-CCF6-4056-A936-66334E2290BB}"/>
    <dataValidation allowBlank="1" showErrorMessage="1" sqref="C48:D48" xr:uid="{1D0CAE1A-1E81-4A42-9AE8-14359410A4BE}"/>
    <dataValidation allowBlank="1" showErrorMessage="1" promptTitle="CEN/TR 15941:2010" prompt="Sustainability of construction works - Environmental product declarations - Methodology for selection and use of generic data, BSi" sqref="C31:D31" xr:uid="{85A61853-0E55-4A2D-87F6-A7E865DA85ED}"/>
    <dataValidation allowBlank="1" showInputMessage="1" showErrorMessage="1" promptTitle="EN 15804:2012" prompt="Sustainability of construction works - Environmental product declarations - core rules for the product category of construction products, BSi" sqref="C41:D41" xr:uid="{8F2AF246-633C-44EB-86C8-B9AA485B1482}"/>
    <dataValidation allowBlank="1" showInputMessage="1" showErrorMessage="1" promptTitle="EN 15978:2011" prompt="Sustainability of construction works - assessment of environmental performance of buildings - calculation method, BSi" sqref="C26" xr:uid="{B28F2646-689F-438A-9736-9AE405D8934C}"/>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4BDF43E6-9154-4641-B08F-D0798E201E85}"/>
    <dataValidation allowBlank="1" showInputMessage="1" showErrorMessage="1" promptTitle="ISO 21930:2007" prompt="Sustainability in building construction- Environmental declaration of building products, BSi" sqref="C40:D40" xr:uid="{10663C92-EB13-48B6-A690-8CE919251C8B}"/>
    <dataValidation type="list" allowBlank="1" showInputMessage="1" showErrorMessage="1" sqref="N42:V42" xr:uid="{33741F36-DC71-49AC-9A16-3CE0FBD2F533}">
      <formula1>"Industrial, All others"</formula1>
    </dataValidation>
    <dataValidation type="list" allowBlank="1" showInputMessage="1" showErrorMessage="1" sqref="V26:V32 I36:I38 I30:I32 I13:I17 I24:I26 I7:I9 R26:R32 R34:R35 V34:V35 R8:R24 I60:I63 V8:V24 I46:I48 I40:I42" xr:uid="{75FB3BAE-3621-462B-BC61-F18BDB53349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rgb="FF3D6864"/>
    <pageSetUpPr fitToPage="1"/>
  </sheetPr>
  <dimension ref="A1:BB115"/>
  <sheetViews>
    <sheetView topLeftCell="D10" workbookViewId="0">
      <selection activeCell="V17" sqref="V17"/>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45.9" customHeight="1" thickBot="1">
      <c r="C5" s="480" t="s">
        <v>190</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298" t="s">
        <v>50</v>
      </c>
      <c r="J15" s="6">
        <f>IF(I15="Y",G15,0)</f>
        <v>0</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298" t="s">
        <v>50</v>
      </c>
      <c r="J16" s="6">
        <f>IF(I16="Y",G16,0)</f>
        <v>0</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298" t="s">
        <v>50</v>
      </c>
      <c r="W17" s="14">
        <f t="shared" si="1"/>
        <v>0</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302" t="s">
        <v>50</v>
      </c>
      <c r="J18" s="6">
        <f>IF(I18="Y",G18,0)</f>
        <v>0</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6</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298" t="s">
        <v>50</v>
      </c>
      <c r="J26" s="6">
        <f>IF(I26="Y",G26,0)</f>
        <v>0</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72" t="s">
        <v>50</v>
      </c>
      <c r="J28" s="6">
        <f>IF(I28="Y",G28,0)</f>
        <v>0</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4</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178</v>
      </c>
      <c r="D33" s="424"/>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43"/>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25.5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0.745</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29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50</v>
      </c>
      <c r="J44" s="6">
        <f t="shared" si="4"/>
        <v>0</v>
      </c>
      <c r="K44" s="121">
        <f t="shared" si="5"/>
        <v>0</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16</v>
      </c>
      <c r="J45" s="7"/>
      <c r="K45" s="121"/>
      <c r="M45" s="440" t="s">
        <v>62</v>
      </c>
      <c r="N45" s="59"/>
      <c r="O45" s="442">
        <f>IF(AA23=0,0,VLOOKUP(O41,Lookups!A2:C10,IF(O44="Industrial",2,3),TRUE))</f>
        <v>2</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48"/>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43"/>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79" t="s">
        <v>195</v>
      </c>
      <c r="N48" s="479"/>
      <c r="O48" s="479"/>
      <c r="P48" s="479"/>
      <c r="Q48" s="479"/>
      <c r="R48" s="479"/>
      <c r="S48" s="479"/>
      <c r="T48" s="479"/>
      <c r="U48" s="479"/>
      <c r="V48" s="47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298" t="s">
        <v>49</v>
      </c>
      <c r="J49" s="6">
        <f>IF(I49="Y",G49,0)</f>
        <v>6</v>
      </c>
      <c r="K49" s="121">
        <f>IF(I49="Y",1,0)</f>
        <v>1</v>
      </c>
      <c r="L49" s="39"/>
      <c r="M49" s="479"/>
      <c r="N49" s="479"/>
      <c r="O49" s="479"/>
      <c r="P49" s="479"/>
      <c r="Q49" s="479"/>
      <c r="R49" s="479"/>
      <c r="S49" s="479"/>
      <c r="T49" s="479"/>
      <c r="U49" s="479"/>
      <c r="V49" s="47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49</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31">
      <c r="C58" s="257" t="s">
        <v>135</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33"/>
      <c r="D59" s="46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49</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31.9" customHeight="1">
      <c r="C66" s="424" t="s">
        <v>94</v>
      </c>
      <c r="D66" s="424"/>
      <c r="E66" s="77"/>
      <c r="F66" s="123"/>
      <c r="G66" s="505" t="s">
        <v>137</v>
      </c>
      <c r="H66" s="506"/>
      <c r="I66" s="506"/>
      <c r="J66" s="506"/>
      <c r="K66" s="507"/>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508" t="s">
        <v>136</v>
      </c>
      <c r="H68" s="508"/>
      <c r="I68" s="508"/>
      <c r="J68" s="508"/>
      <c r="K68" s="508"/>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508" t="s">
        <v>136</v>
      </c>
      <c r="H69" s="508"/>
      <c r="I69" s="508"/>
      <c r="J69" s="508"/>
      <c r="K69" s="508"/>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508" t="s">
        <v>136</v>
      </c>
      <c r="H70" s="508"/>
      <c r="I70" s="508"/>
      <c r="J70" s="508"/>
      <c r="K70" s="508"/>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508" t="s">
        <v>136</v>
      </c>
      <c r="H71" s="508"/>
      <c r="I71" s="508"/>
      <c r="J71" s="508"/>
      <c r="K71" s="508"/>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132</v>
      </c>
      <c r="D72" s="455"/>
      <c r="E72" s="77"/>
      <c r="F72" s="123"/>
      <c r="G72" s="274"/>
      <c r="H72" s="273"/>
      <c r="I72" s="273"/>
      <c r="J72" s="273"/>
      <c r="K72" s="273"/>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r5OFkQZJd1sNGCQ3e41LHHIeYI3W1/9xsb48dMiBzeyPYLI+h7cKQFQsaH/HTen40+txkF3f5z1r+N9x783Khw==" saltValue="NwHR+t9RujyiOeISCp0Yzw==" spinCount="100000" sheet="1" objects="1" scenarios="1"/>
  <mergeCells count="63">
    <mergeCell ref="C70:D70"/>
    <mergeCell ref="C71:D71"/>
    <mergeCell ref="C72:D72"/>
    <mergeCell ref="G66:K66"/>
    <mergeCell ref="G68:K68"/>
    <mergeCell ref="G69:K69"/>
    <mergeCell ref="G70:K70"/>
    <mergeCell ref="G71:K71"/>
    <mergeCell ref="C69:D69"/>
    <mergeCell ref="C64:D64"/>
    <mergeCell ref="C65:D65"/>
    <mergeCell ref="C66:D66"/>
    <mergeCell ref="C67:D67"/>
    <mergeCell ref="C68:D68"/>
    <mergeCell ref="C63:D63"/>
    <mergeCell ref="M45:M46"/>
    <mergeCell ref="O45:V46"/>
    <mergeCell ref="O47:V47"/>
    <mergeCell ref="C48:D48"/>
    <mergeCell ref="C49:D49"/>
    <mergeCell ref="C50:D50"/>
    <mergeCell ref="C57:D57"/>
    <mergeCell ref="C59:D59"/>
    <mergeCell ref="C60:D60"/>
    <mergeCell ref="C61:D61"/>
    <mergeCell ref="C62:D62"/>
    <mergeCell ref="M48:V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800-000000000000}"/>
    <dataValidation allowBlank="1" showErrorMessage="1" sqref="C50:D50" xr:uid="{00000000-0002-0000-1800-000001000000}"/>
    <dataValidation allowBlank="1" showErrorMessage="1" promptTitle="CEN/TR 15941:2010" prompt="Sustainability of construction works - Environmental product declarations - Methodology for selection and use of generic data, BSi" sqref="C33:D33" xr:uid="{00000000-0002-0000-18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800-000003000000}"/>
    <dataValidation allowBlank="1" showInputMessage="1" showErrorMessage="1" promptTitle="EN 15978:2011" prompt="Sustainability of construction works - assessment of environmental performance of buildings - calculation method, BSi" sqref="C28" xr:uid="{00000000-0002-0000-18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800-000005000000}"/>
    <dataValidation allowBlank="1" showInputMessage="1" showErrorMessage="1" promptTitle="ISO 21930:2007" prompt="Sustainability in building construction- Environmental declaration of building products, BSi" sqref="C42:D42" xr:uid="{00000000-0002-0000-1800-000006000000}"/>
    <dataValidation type="list" allowBlank="1" showInputMessage="1" showErrorMessage="1" sqref="N44:V44" xr:uid="{00000000-0002-0000-1800-000007000000}">
      <formula1>"Industrial, All others"</formula1>
    </dataValidation>
    <dataValidation type="list" allowBlank="1" showInputMessage="1" showErrorMessage="1" sqref="V10:V26 I38:I40 I26:I28 I9:I11 I15:I19 I42:I44 R28:R34 R36:R37 V36:V37 R10:R26 I62:I65 I32:I34 I48:I50 V28:V34" xr:uid="{00000000-0002-0000-18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2EA9A-D439-4BBB-A7F6-3D676BEE9589}">
  <dimension ref="B2:C173"/>
  <sheetViews>
    <sheetView topLeftCell="A94" workbookViewId="0">
      <selection activeCell="G12" sqref="G12"/>
    </sheetView>
  </sheetViews>
  <sheetFormatPr defaultRowHeight="14.5"/>
  <cols>
    <col min="2" max="2" width="34.08984375" customWidth="1"/>
    <col min="3" max="3" width="8.90625" customWidth="1"/>
  </cols>
  <sheetData>
    <row r="2" spans="2:3">
      <c r="B2" t="s">
        <v>260</v>
      </c>
      <c r="C2" t="s">
        <v>261</v>
      </c>
    </row>
    <row r="3" spans="2:3">
      <c r="B3" s="385">
        <v>0</v>
      </c>
      <c r="C3">
        <v>0</v>
      </c>
    </row>
    <row r="4" spans="2:3">
      <c r="B4" s="385">
        <v>0.01</v>
      </c>
      <c r="C4">
        <v>0</v>
      </c>
    </row>
    <row r="5" spans="2:3">
      <c r="B5" s="385">
        <v>0.02</v>
      </c>
      <c r="C5">
        <v>0</v>
      </c>
    </row>
    <row r="6" spans="2:3">
      <c r="B6" s="385">
        <v>0.03</v>
      </c>
      <c r="C6">
        <v>0</v>
      </c>
    </row>
    <row r="7" spans="2:3">
      <c r="B7" s="385">
        <v>0.04</v>
      </c>
      <c r="C7">
        <v>0</v>
      </c>
    </row>
    <row r="8" spans="2:3">
      <c r="B8" s="385">
        <v>0.05</v>
      </c>
      <c r="C8">
        <v>0</v>
      </c>
    </row>
    <row r="9" spans="2:3">
      <c r="B9" s="385">
        <v>0.06</v>
      </c>
      <c r="C9">
        <v>0</v>
      </c>
    </row>
    <row r="10" spans="2:3">
      <c r="B10" s="385">
        <v>7.0000000000000007E-2</v>
      </c>
      <c r="C10">
        <v>0</v>
      </c>
    </row>
    <row r="11" spans="2:3">
      <c r="B11" s="385">
        <v>0.08</v>
      </c>
      <c r="C11">
        <v>0</v>
      </c>
    </row>
    <row r="12" spans="2:3">
      <c r="B12" s="385">
        <v>0.09</v>
      </c>
      <c r="C12">
        <v>0</v>
      </c>
    </row>
    <row r="13" spans="2:3">
      <c r="B13" s="385">
        <v>0.1</v>
      </c>
      <c r="C13">
        <v>0</v>
      </c>
    </row>
    <row r="14" spans="2:3">
      <c r="B14" s="385">
        <v>0.11</v>
      </c>
      <c r="C14">
        <v>0</v>
      </c>
    </row>
    <row r="15" spans="2:3">
      <c r="B15" s="385">
        <v>0.12</v>
      </c>
      <c r="C15">
        <v>0</v>
      </c>
    </row>
    <row r="16" spans="2:3">
      <c r="B16" s="385">
        <v>0.13</v>
      </c>
      <c r="C16">
        <v>0</v>
      </c>
    </row>
    <row r="17" spans="2:3">
      <c r="B17" s="385">
        <v>0.14000000000000001</v>
      </c>
      <c r="C17">
        <v>0</v>
      </c>
    </row>
    <row r="18" spans="2:3">
      <c r="B18" s="385">
        <v>0.15</v>
      </c>
      <c r="C18">
        <v>0</v>
      </c>
    </row>
    <row r="19" spans="2:3">
      <c r="B19" s="385">
        <v>0.16</v>
      </c>
      <c r="C19">
        <v>0</v>
      </c>
    </row>
    <row r="20" spans="2:3">
      <c r="B20" s="385">
        <v>0.17</v>
      </c>
      <c r="C20">
        <v>0</v>
      </c>
    </row>
    <row r="21" spans="2:3">
      <c r="B21" s="385">
        <v>0.18</v>
      </c>
      <c r="C21">
        <v>0</v>
      </c>
    </row>
    <row r="22" spans="2:3">
      <c r="B22" s="385">
        <v>0.19</v>
      </c>
      <c r="C22">
        <v>0</v>
      </c>
    </row>
    <row r="23" spans="2:3">
      <c r="B23" s="385">
        <v>0.2</v>
      </c>
      <c r="C23">
        <v>0</v>
      </c>
    </row>
    <row r="24" spans="2:3">
      <c r="B24" s="385">
        <v>0.21</v>
      </c>
      <c r="C24">
        <v>0</v>
      </c>
    </row>
    <row r="25" spans="2:3">
      <c r="B25" s="385">
        <v>0.22</v>
      </c>
      <c r="C25">
        <v>0</v>
      </c>
    </row>
    <row r="26" spans="2:3">
      <c r="B26" s="385">
        <v>0.23</v>
      </c>
      <c r="C26">
        <v>0</v>
      </c>
    </row>
    <row r="27" spans="2:3">
      <c r="B27" s="385">
        <v>0.24</v>
      </c>
      <c r="C27">
        <v>0</v>
      </c>
    </row>
    <row r="28" spans="2:3">
      <c r="B28" s="385">
        <v>0.25</v>
      </c>
      <c r="C28">
        <v>0</v>
      </c>
    </row>
    <row r="29" spans="2:3">
      <c r="B29" s="385">
        <v>0.26</v>
      </c>
      <c r="C29">
        <v>0</v>
      </c>
    </row>
    <row r="30" spans="2:3">
      <c r="B30" s="385">
        <v>0.27</v>
      </c>
      <c r="C30">
        <v>0</v>
      </c>
    </row>
    <row r="31" spans="2:3">
      <c r="B31" s="385">
        <v>0.28000000000000003</v>
      </c>
      <c r="C31">
        <v>0</v>
      </c>
    </row>
    <row r="32" spans="2:3">
      <c r="B32" s="385">
        <v>0.28999999999999998</v>
      </c>
      <c r="C32">
        <v>0</v>
      </c>
    </row>
    <row r="33" spans="2:3">
      <c r="B33" s="385">
        <v>0.3</v>
      </c>
      <c r="C33">
        <v>0</v>
      </c>
    </row>
    <row r="34" spans="2:3">
      <c r="B34" s="385">
        <v>0.31</v>
      </c>
      <c r="C34">
        <v>0</v>
      </c>
    </row>
    <row r="35" spans="2:3">
      <c r="B35" s="385">
        <v>0.32</v>
      </c>
      <c r="C35">
        <v>0</v>
      </c>
    </row>
    <row r="36" spans="2:3">
      <c r="B36" s="385">
        <v>0.33</v>
      </c>
      <c r="C36">
        <v>0</v>
      </c>
    </row>
    <row r="37" spans="2:3">
      <c r="B37" s="385">
        <v>0.34</v>
      </c>
      <c r="C37">
        <v>0</v>
      </c>
    </row>
    <row r="38" spans="2:3">
      <c r="B38" s="385">
        <v>0.35</v>
      </c>
      <c r="C38">
        <v>0</v>
      </c>
    </row>
    <row r="39" spans="2:3">
      <c r="B39" s="385">
        <v>0.36</v>
      </c>
      <c r="C39">
        <v>0</v>
      </c>
    </row>
    <row r="40" spans="2:3">
      <c r="B40" s="385">
        <v>0.37</v>
      </c>
      <c r="C40">
        <v>0</v>
      </c>
    </row>
    <row r="41" spans="2:3">
      <c r="B41" s="385">
        <v>0.38</v>
      </c>
      <c r="C41">
        <v>0</v>
      </c>
    </row>
    <row r="42" spans="2:3">
      <c r="B42" s="385">
        <v>0.39</v>
      </c>
      <c r="C42">
        <v>0</v>
      </c>
    </row>
    <row r="43" spans="2:3">
      <c r="B43" s="385">
        <v>0.4</v>
      </c>
      <c r="C43">
        <v>0</v>
      </c>
    </row>
    <row r="44" spans="2:3">
      <c r="B44" s="385">
        <v>0.41</v>
      </c>
      <c r="C44">
        <v>0</v>
      </c>
    </row>
    <row r="45" spans="2:3">
      <c r="B45" s="385">
        <v>0.42</v>
      </c>
      <c r="C45">
        <v>0</v>
      </c>
    </row>
    <row r="46" spans="2:3">
      <c r="B46" s="385">
        <v>0.43</v>
      </c>
      <c r="C46">
        <v>0</v>
      </c>
    </row>
    <row r="47" spans="2:3">
      <c r="B47" s="385">
        <v>0.44</v>
      </c>
      <c r="C47">
        <v>0</v>
      </c>
    </row>
    <row r="48" spans="2:3">
      <c r="B48" s="385">
        <v>0.45</v>
      </c>
      <c r="C48">
        <v>0</v>
      </c>
    </row>
    <row r="49" spans="2:3">
      <c r="B49" s="385">
        <v>0.46</v>
      </c>
      <c r="C49">
        <v>0</v>
      </c>
    </row>
    <row r="50" spans="2:3">
      <c r="B50" s="385">
        <v>0.47</v>
      </c>
      <c r="C50">
        <v>0</v>
      </c>
    </row>
    <row r="51" spans="2:3">
      <c r="B51" s="385">
        <v>0.48</v>
      </c>
      <c r="C51">
        <v>0</v>
      </c>
    </row>
    <row r="52" spans="2:3">
      <c r="B52" s="385">
        <v>0.49</v>
      </c>
      <c r="C52">
        <v>0</v>
      </c>
    </row>
    <row r="53" spans="2:3">
      <c r="B53" s="385">
        <v>0.5</v>
      </c>
      <c r="C53">
        <v>0</v>
      </c>
    </row>
    <row r="54" spans="2:3">
      <c r="B54" s="385">
        <v>0.51</v>
      </c>
      <c r="C54">
        <v>0</v>
      </c>
    </row>
    <row r="55" spans="2:3">
      <c r="B55" s="385">
        <v>0.52</v>
      </c>
      <c r="C55">
        <v>0</v>
      </c>
    </row>
    <row r="56" spans="2:3">
      <c r="B56" s="385">
        <v>0.53</v>
      </c>
      <c r="C56">
        <v>0</v>
      </c>
    </row>
    <row r="57" spans="2:3">
      <c r="B57" s="385">
        <v>0.54</v>
      </c>
      <c r="C57">
        <v>0</v>
      </c>
    </row>
    <row r="58" spans="2:3">
      <c r="B58" s="385">
        <v>0.55000000000000004</v>
      </c>
      <c r="C58">
        <v>0</v>
      </c>
    </row>
    <row r="59" spans="2:3">
      <c r="B59" s="385">
        <v>0.56000000000000005</v>
      </c>
      <c r="C59">
        <v>0</v>
      </c>
    </row>
    <row r="60" spans="2:3">
      <c r="B60" s="385">
        <v>0.56999999999999995</v>
      </c>
      <c r="C60">
        <v>0</v>
      </c>
    </row>
    <row r="61" spans="2:3">
      <c r="B61" s="385">
        <v>0.57999999999999996</v>
      </c>
      <c r="C61">
        <v>0</v>
      </c>
    </row>
    <row r="62" spans="2:3">
      <c r="B62" s="385">
        <v>0.59</v>
      </c>
      <c r="C62">
        <v>0</v>
      </c>
    </row>
    <row r="63" spans="2:3">
      <c r="B63" s="385">
        <v>0.6</v>
      </c>
      <c r="C63">
        <v>0</v>
      </c>
    </row>
    <row r="64" spans="2:3">
      <c r="B64" s="385">
        <v>0.61</v>
      </c>
      <c r="C64">
        <v>0</v>
      </c>
    </row>
    <row r="65" spans="2:3">
      <c r="B65" s="385">
        <v>0.62</v>
      </c>
      <c r="C65">
        <v>0</v>
      </c>
    </row>
    <row r="66" spans="2:3">
      <c r="B66" s="385">
        <v>0.63</v>
      </c>
      <c r="C66">
        <v>0</v>
      </c>
    </row>
    <row r="67" spans="2:3">
      <c r="B67" s="385">
        <v>0.64</v>
      </c>
      <c r="C67">
        <v>0</v>
      </c>
    </row>
    <row r="68" spans="2:3">
      <c r="B68" s="385">
        <v>0.65</v>
      </c>
      <c r="C68">
        <v>0</v>
      </c>
    </row>
    <row r="69" spans="2:3">
      <c r="B69" s="385">
        <v>0.66</v>
      </c>
      <c r="C69">
        <v>0</v>
      </c>
    </row>
    <row r="70" spans="2:3">
      <c r="B70" s="385">
        <v>0.67</v>
      </c>
      <c r="C70">
        <v>0</v>
      </c>
    </row>
    <row r="71" spans="2:3">
      <c r="B71" s="385">
        <v>0.68</v>
      </c>
      <c r="C71">
        <v>0</v>
      </c>
    </row>
    <row r="72" spans="2:3">
      <c r="B72" s="385">
        <v>0.69</v>
      </c>
      <c r="C72">
        <v>0</v>
      </c>
    </row>
    <row r="73" spans="2:3">
      <c r="B73" s="385">
        <v>0.7</v>
      </c>
      <c r="C73">
        <v>0</v>
      </c>
    </row>
    <row r="74" spans="2:3">
      <c r="B74" s="385">
        <v>0.71</v>
      </c>
      <c r="C74">
        <v>0</v>
      </c>
    </row>
    <row r="75" spans="2:3">
      <c r="B75" s="385">
        <v>0.72</v>
      </c>
      <c r="C75">
        <v>0</v>
      </c>
    </row>
    <row r="76" spans="2:3">
      <c r="B76" s="385">
        <v>0.73</v>
      </c>
      <c r="C76">
        <v>0</v>
      </c>
    </row>
    <row r="77" spans="2:3">
      <c r="B77" s="385">
        <v>0.74</v>
      </c>
      <c r="C77">
        <v>0</v>
      </c>
    </row>
    <row r="78" spans="2:3">
      <c r="B78" s="385">
        <v>0.75</v>
      </c>
      <c r="C78">
        <v>1</v>
      </c>
    </row>
    <row r="79" spans="2:3">
      <c r="B79" s="385">
        <v>0.76</v>
      </c>
      <c r="C79">
        <v>1</v>
      </c>
    </row>
    <row r="80" spans="2:3">
      <c r="B80" s="385">
        <v>0.77</v>
      </c>
      <c r="C80">
        <v>1</v>
      </c>
    </row>
    <row r="81" spans="2:3">
      <c r="B81" s="385">
        <v>0.78</v>
      </c>
      <c r="C81">
        <v>1</v>
      </c>
    </row>
    <row r="82" spans="2:3">
      <c r="B82" s="385">
        <v>0.79</v>
      </c>
      <c r="C82">
        <v>1</v>
      </c>
    </row>
    <row r="83" spans="2:3">
      <c r="B83" s="385">
        <v>0.8</v>
      </c>
      <c r="C83">
        <v>1</v>
      </c>
    </row>
    <row r="84" spans="2:3">
      <c r="B84" s="385">
        <v>0.81</v>
      </c>
      <c r="C84">
        <v>1</v>
      </c>
    </row>
    <row r="85" spans="2:3">
      <c r="B85" s="385">
        <v>0.82</v>
      </c>
      <c r="C85">
        <v>1</v>
      </c>
    </row>
    <row r="86" spans="2:3">
      <c r="B86" s="385">
        <v>0.83</v>
      </c>
      <c r="C86">
        <v>1</v>
      </c>
    </row>
    <row r="87" spans="2:3">
      <c r="B87" s="385">
        <v>0.84</v>
      </c>
      <c r="C87">
        <v>1</v>
      </c>
    </row>
    <row r="88" spans="2:3">
      <c r="B88" s="385">
        <v>0.85</v>
      </c>
      <c r="C88">
        <v>2</v>
      </c>
    </row>
    <row r="89" spans="2:3">
      <c r="B89" s="385">
        <v>0.86</v>
      </c>
      <c r="C89">
        <v>2</v>
      </c>
    </row>
    <row r="90" spans="2:3">
      <c r="B90" s="385">
        <v>0.87</v>
      </c>
      <c r="C90">
        <v>2</v>
      </c>
    </row>
    <row r="91" spans="2:3">
      <c r="B91" s="385">
        <v>0.88</v>
      </c>
      <c r="C91">
        <v>2</v>
      </c>
    </row>
    <row r="92" spans="2:3">
      <c r="B92" s="385">
        <v>0.89</v>
      </c>
      <c r="C92">
        <v>2</v>
      </c>
    </row>
    <row r="93" spans="2:3">
      <c r="B93" s="385">
        <v>0.9</v>
      </c>
      <c r="C93">
        <v>2</v>
      </c>
    </row>
    <row r="94" spans="2:3">
      <c r="B94" s="385">
        <v>0.91</v>
      </c>
      <c r="C94">
        <v>2</v>
      </c>
    </row>
    <row r="95" spans="2:3">
      <c r="B95" s="385">
        <v>0.92</v>
      </c>
      <c r="C95">
        <v>2</v>
      </c>
    </row>
    <row r="96" spans="2:3">
      <c r="B96" s="385">
        <v>0.93</v>
      </c>
      <c r="C96">
        <v>2</v>
      </c>
    </row>
    <row r="97" spans="2:3">
      <c r="B97" s="385">
        <v>0.94</v>
      </c>
      <c r="C97">
        <v>2</v>
      </c>
    </row>
    <row r="98" spans="2:3">
      <c r="B98" s="385">
        <v>0.95</v>
      </c>
      <c r="C98">
        <v>2</v>
      </c>
    </row>
    <row r="99" spans="2:3">
      <c r="B99" s="385">
        <v>0.96</v>
      </c>
      <c r="C99">
        <v>2</v>
      </c>
    </row>
    <row r="100" spans="2:3">
      <c r="B100" s="385">
        <v>0.97</v>
      </c>
      <c r="C100">
        <v>2</v>
      </c>
    </row>
    <row r="101" spans="2:3">
      <c r="B101" s="385">
        <v>0.98</v>
      </c>
      <c r="C101">
        <v>2</v>
      </c>
    </row>
    <row r="102" spans="2:3">
      <c r="B102" s="385">
        <v>0.99</v>
      </c>
      <c r="C102">
        <v>2</v>
      </c>
    </row>
    <row r="103" spans="2:3">
      <c r="B103" s="385">
        <v>1</v>
      </c>
      <c r="C103">
        <v>2</v>
      </c>
    </row>
    <row r="104" spans="2:3">
      <c r="B104" s="385"/>
    </row>
    <row r="105" spans="2:3">
      <c r="B105" s="385"/>
    </row>
    <row r="106" spans="2:3">
      <c r="B106" s="385"/>
    </row>
    <row r="107" spans="2:3">
      <c r="B107" s="385"/>
    </row>
    <row r="108" spans="2:3">
      <c r="B108" s="385"/>
    </row>
    <row r="109" spans="2:3">
      <c r="B109" s="385"/>
    </row>
    <row r="110" spans="2:3">
      <c r="B110" s="385"/>
    </row>
    <row r="111" spans="2:3">
      <c r="B111" s="385"/>
    </row>
    <row r="112" spans="2:3">
      <c r="B112" s="385"/>
    </row>
    <row r="113" spans="2:2">
      <c r="B113" s="385"/>
    </row>
    <row r="114" spans="2:2">
      <c r="B114" s="385"/>
    </row>
    <row r="115" spans="2:2">
      <c r="B115" s="385"/>
    </row>
    <row r="116" spans="2:2">
      <c r="B116" s="385"/>
    </row>
    <row r="117" spans="2:2">
      <c r="B117" s="385"/>
    </row>
    <row r="118" spans="2:2">
      <c r="B118" s="385"/>
    </row>
    <row r="119" spans="2:2">
      <c r="B119" s="385"/>
    </row>
    <row r="120" spans="2:2">
      <c r="B120" s="385"/>
    </row>
    <row r="121" spans="2:2">
      <c r="B121" s="385"/>
    </row>
    <row r="122" spans="2:2">
      <c r="B122" s="385"/>
    </row>
    <row r="123" spans="2:2">
      <c r="B123" s="385"/>
    </row>
    <row r="124" spans="2:2">
      <c r="B124" s="385"/>
    </row>
    <row r="125" spans="2:2">
      <c r="B125" s="385"/>
    </row>
    <row r="126" spans="2:2">
      <c r="B126" s="385"/>
    </row>
    <row r="127" spans="2:2">
      <c r="B127" s="385"/>
    </row>
    <row r="128" spans="2:2">
      <c r="B128" s="385"/>
    </row>
    <row r="129" spans="2:2">
      <c r="B129" s="385"/>
    </row>
    <row r="130" spans="2:2">
      <c r="B130" s="385"/>
    </row>
    <row r="131" spans="2:2">
      <c r="B131" s="385"/>
    </row>
    <row r="132" spans="2:2">
      <c r="B132" s="385"/>
    </row>
    <row r="133" spans="2:2">
      <c r="B133" s="385"/>
    </row>
    <row r="134" spans="2:2">
      <c r="B134" s="385"/>
    </row>
    <row r="135" spans="2:2">
      <c r="B135" s="385"/>
    </row>
    <row r="136" spans="2:2">
      <c r="B136" s="385"/>
    </row>
    <row r="137" spans="2:2">
      <c r="B137" s="385"/>
    </row>
    <row r="138" spans="2:2">
      <c r="B138" s="385"/>
    </row>
    <row r="139" spans="2:2">
      <c r="B139" s="385"/>
    </row>
    <row r="140" spans="2:2">
      <c r="B140" s="385"/>
    </row>
    <row r="141" spans="2:2">
      <c r="B141" s="385"/>
    </row>
    <row r="142" spans="2:2">
      <c r="B142" s="385"/>
    </row>
    <row r="143" spans="2:2">
      <c r="B143" s="385"/>
    </row>
    <row r="144" spans="2:2">
      <c r="B144" s="385"/>
    </row>
    <row r="145" spans="2:2">
      <c r="B145" s="385"/>
    </row>
    <row r="146" spans="2:2">
      <c r="B146" s="385"/>
    </row>
    <row r="147" spans="2:2">
      <c r="B147" s="385"/>
    </row>
    <row r="148" spans="2:2">
      <c r="B148" s="385"/>
    </row>
    <row r="149" spans="2:2">
      <c r="B149" s="385"/>
    </row>
    <row r="150" spans="2:2">
      <c r="B150" s="385"/>
    </row>
    <row r="151" spans="2:2">
      <c r="B151" s="385"/>
    </row>
    <row r="152" spans="2:2">
      <c r="B152" s="385"/>
    </row>
    <row r="153" spans="2:2">
      <c r="B153" s="385"/>
    </row>
    <row r="154" spans="2:2">
      <c r="B154" s="385"/>
    </row>
    <row r="155" spans="2:2">
      <c r="B155" s="385"/>
    </row>
    <row r="156" spans="2:2">
      <c r="B156" s="385"/>
    </row>
    <row r="157" spans="2:2">
      <c r="B157" s="385"/>
    </row>
    <row r="158" spans="2:2">
      <c r="B158" s="385"/>
    </row>
    <row r="159" spans="2:2">
      <c r="B159" s="385"/>
    </row>
    <row r="160" spans="2:2">
      <c r="B160" s="385"/>
    </row>
    <row r="161" spans="2:2">
      <c r="B161" s="385"/>
    </row>
    <row r="162" spans="2:2">
      <c r="B162" s="385"/>
    </row>
    <row r="163" spans="2:2">
      <c r="B163" s="385"/>
    </row>
    <row r="164" spans="2:2">
      <c r="B164" s="385"/>
    </row>
    <row r="165" spans="2:2">
      <c r="B165" s="385"/>
    </row>
    <row r="166" spans="2:2">
      <c r="B166" s="385"/>
    </row>
    <row r="167" spans="2:2">
      <c r="B167" s="385"/>
    </row>
    <row r="168" spans="2:2">
      <c r="B168" s="385"/>
    </row>
    <row r="169" spans="2:2">
      <c r="B169" s="385"/>
    </row>
    <row r="170" spans="2:2">
      <c r="B170" s="385"/>
    </row>
    <row r="171" spans="2:2">
      <c r="B171" s="385"/>
    </row>
    <row r="172" spans="2:2">
      <c r="B172" s="385"/>
    </row>
    <row r="173" spans="2:2">
      <c r="B173" s="385"/>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F49C9-E52E-48C7-9257-43B76D461A4D}">
  <sheetPr>
    <tabColor rgb="FF3D6864"/>
    <pageSetUpPr fitToPage="1"/>
  </sheetPr>
  <dimension ref="A1:BB110"/>
  <sheetViews>
    <sheetView topLeftCell="B1" workbookViewId="0"/>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6</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3</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29" t="s">
        <v>49</v>
      </c>
      <c r="J26" s="6">
        <f>IF(I26="Y",G26,0)</f>
        <v>2</v>
      </c>
      <c r="K26" s="121"/>
      <c r="M26" s="340" t="s">
        <v>28</v>
      </c>
      <c r="N26" s="54"/>
      <c r="O26" s="343"/>
      <c r="P26" s="52">
        <v>2</v>
      </c>
      <c r="Q26" s="54"/>
      <c r="R26" s="90" t="s">
        <v>49</v>
      </c>
      <c r="S26" s="54"/>
      <c r="T26" s="87">
        <f t="shared" ref="T26:T32" si="2">IF(R26="Y",P26*$L$6,"")</f>
        <v>2</v>
      </c>
      <c r="U26" s="54"/>
      <c r="V26" s="89"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30"/>
      <c r="J27" s="7"/>
      <c r="K27" s="121"/>
      <c r="M27" s="340" t="s">
        <v>20</v>
      </c>
      <c r="N27" s="55"/>
      <c r="O27" s="343"/>
      <c r="P27" s="52">
        <v>1</v>
      </c>
      <c r="Q27" s="55"/>
      <c r="R27" s="90" t="s">
        <v>49</v>
      </c>
      <c r="S27" s="55"/>
      <c r="T27" s="87">
        <f t="shared" si="2"/>
        <v>1</v>
      </c>
      <c r="U27" s="55"/>
      <c r="V27" s="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89"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88" t="s">
        <v>49</v>
      </c>
      <c r="J30" s="6">
        <f>IF(I30="Y",G30,0)</f>
        <v>0</v>
      </c>
      <c r="K30" s="121">
        <f>IF(I30="Y",1,0)</f>
        <v>1</v>
      </c>
      <c r="M30" s="340" t="s">
        <v>18</v>
      </c>
      <c r="N30" s="55"/>
      <c r="O30" s="343"/>
      <c r="P30" s="52">
        <v>1</v>
      </c>
      <c r="Q30" s="55"/>
      <c r="R30" s="90" t="s">
        <v>49</v>
      </c>
      <c r="S30" s="55"/>
      <c r="T30" s="87">
        <f t="shared" si="2"/>
        <v>1</v>
      </c>
      <c r="U30" s="55"/>
      <c r="V30" s="89"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178</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50</v>
      </c>
      <c r="J37" s="6">
        <f t="shared" si="4"/>
        <v>0</v>
      </c>
      <c r="K37" s="121">
        <f t="shared" si="5"/>
        <v>0</v>
      </c>
      <c r="M37" s="37"/>
      <c r="N37" s="40"/>
      <c r="O37" s="39"/>
      <c r="P37" s="40"/>
      <c r="Q37" s="40"/>
      <c r="R37" s="106" t="s">
        <v>58</v>
      </c>
      <c r="S37" s="40"/>
      <c r="T37" s="107">
        <f>SUM(T8:T35)</f>
        <v>30</v>
      </c>
      <c r="U37" s="40"/>
      <c r="V37" s="108">
        <f>SUM(W8:W35)</f>
        <v>22.5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0.86499999999999999</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8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16</v>
      </c>
      <c r="J43" s="7"/>
      <c r="K43" s="121"/>
      <c r="M43" s="440" t="s">
        <v>62</v>
      </c>
      <c r="N43" s="59"/>
      <c r="O43" s="442" t="str">
        <f>IF(AA21=0,0,VLOOKUP(O39,Lookups!A2:C10,IF(O42="Industrial",2,3),TRUE))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88" t="s">
        <v>50</v>
      </c>
      <c r="J46" s="6">
        <f>IF(I46="Y",G46,0)</f>
        <v>0</v>
      </c>
      <c r="K46" s="121">
        <f>IF(I46="Y",1,0)</f>
        <v>0</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8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64</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433" t="s">
        <v>96</v>
      </c>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t="s">
        <v>97</v>
      </c>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63" t="s">
        <v>105</v>
      </c>
      <c r="D62" s="46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53" t="s">
        <v>106</v>
      </c>
      <c r="D63" s="454"/>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24" t="s">
        <v>94</v>
      </c>
      <c r="D64" s="424"/>
      <c r="E64" s="77"/>
      <c r="F64" s="123"/>
      <c r="G64" s="450">
        <v>101</v>
      </c>
      <c r="H64" s="451"/>
      <c r="I64" s="452"/>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56" t="s">
        <v>102</v>
      </c>
      <c r="D65" s="45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58" t="s">
        <v>107</v>
      </c>
      <c r="D66" s="459"/>
      <c r="E66" s="77"/>
      <c r="F66" s="123"/>
      <c r="G66" s="450" t="s">
        <v>92</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24" t="s">
        <v>108</v>
      </c>
      <c r="D67" s="424"/>
      <c r="E67" s="77"/>
      <c r="F67" s="123"/>
      <c r="G67" s="450" t="s">
        <v>92</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109</v>
      </c>
      <c r="D68" s="424"/>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110</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55" t="s">
        <v>101</v>
      </c>
      <c r="D70" s="455"/>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o4BLkNwFxGESpbyIZ9j1KG095B8uFB0I0BuUyLtvFBpqapHlFAzH+o9tSn3EXkSoGO6zf2seM4jm6mwrCAM9ww==" saltValue="y39E3AoCWHD+pSqkQGyUNw=="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allowBlank="1" showErrorMessage="1" promptTitle="EN 15804:2012" prompt="Sustainability of construction works - Environmental product declarations - core rules for the product category of construction products, BSi" sqref="C42:D42" xr:uid="{A3D27863-9918-4BF2-B14C-F092623EF1F4}"/>
    <dataValidation allowBlank="1" showErrorMessage="1" sqref="C48:D48" xr:uid="{F960DF84-3A1B-4AC0-B0CE-6C05E622C8BF}"/>
    <dataValidation allowBlank="1" showErrorMessage="1" promptTitle="CEN/TR 15941:2010" prompt="Sustainability of construction works - Environmental product declarations - Methodology for selection and use of generic data, BSi" sqref="C31:D31" xr:uid="{A12E2D0C-8DA4-4316-84BB-C4830F83C889}"/>
    <dataValidation allowBlank="1" showInputMessage="1" showErrorMessage="1" promptTitle="EN 15804:2012" prompt="Sustainability of construction works - Environmental product declarations - core rules for the product category of construction products, BSi" sqref="C41:D41" xr:uid="{DF0AF74E-A330-4324-906F-84310D6F96F4}"/>
    <dataValidation allowBlank="1" showInputMessage="1" showErrorMessage="1" promptTitle="EN 15978:2011" prompt="Sustainability of construction works - assessment of environmental performance of buildings - calculation method, BSi" sqref="C26" xr:uid="{B49D4FDC-E7F2-4350-A85F-4400258C73BF}"/>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F6F483DD-202F-40C3-91D3-DEC1121CB184}"/>
    <dataValidation allowBlank="1" showInputMessage="1" showErrorMessage="1" promptTitle="ISO 21930:2007" prompt="Sustainability in building construction- Environmental declaration of building products, BSi" sqref="C40:D40" xr:uid="{44C1477C-378C-4400-A4B7-DE8BAB7B3110}"/>
    <dataValidation type="list" allowBlank="1" showInputMessage="1" showErrorMessage="1" sqref="N42:V42" xr:uid="{DF60E8DD-3CB3-4AC0-A150-5B380A0F24AF}">
      <formula1>"Industrial, All others"</formula1>
    </dataValidation>
    <dataValidation type="list" allowBlank="1" showInputMessage="1" showErrorMessage="1" sqref="V26:V32 I36:I38 I30:I32 I13:I17 I24:I26 I7:I9 R26:R32 R34:R35 V34:V35 R8:R24 I60:I63 V8:V24 I46:I48 I40:I42" xr:uid="{0B8668B6-9D8C-4447-BF59-9A6BBC6D0437}">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7B02D-7512-4023-A6C6-AE059A24AE7F}">
  <sheetPr>
    <tabColor rgb="FF3D6864"/>
  </sheetPr>
  <dimension ref="A1:BB113"/>
  <sheetViews>
    <sheetView topLeftCell="B37" workbookViewId="0">
      <selection activeCell="M55" sqref="M55"/>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298" t="s">
        <v>49</v>
      </c>
      <c r="J8" s="6">
        <f>IF(I8="Y",G8,0)</f>
        <v>2</v>
      </c>
      <c r="K8" s="122"/>
      <c r="L8" s="1"/>
      <c r="M8" s="339" t="s">
        <v>23</v>
      </c>
      <c r="N8" s="54"/>
      <c r="O8" s="91" t="s">
        <v>21</v>
      </c>
      <c r="P8" s="52">
        <v>2</v>
      </c>
      <c r="Q8" s="54"/>
      <c r="R8" s="90" t="s">
        <v>49</v>
      </c>
      <c r="S8" s="54"/>
      <c r="T8" s="87">
        <f t="shared" ref="T8:T24" si="0">IF(R8="Y",P8*$L$6,"")</f>
        <v>2</v>
      </c>
      <c r="U8" s="54"/>
      <c r="V8" s="88" t="s">
        <v>49</v>
      </c>
      <c r="W8" s="14">
        <f t="shared" ref="W8:W24"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298" t="s">
        <v>49</v>
      </c>
      <c r="J24" s="6">
        <f>IF(I24="Y",G24,0)</f>
        <v>4</v>
      </c>
      <c r="K24" s="121">
        <f>IF(OR(J24,J25,J26&gt;0),1,0)</f>
        <v>1</v>
      </c>
      <c r="M24" s="339" t="s">
        <v>12</v>
      </c>
      <c r="N24" s="53"/>
      <c r="O24" s="342"/>
      <c r="P24" s="52">
        <v>0.5</v>
      </c>
      <c r="Q24" s="53"/>
      <c r="R24" s="90" t="s">
        <v>49</v>
      </c>
      <c r="S24" s="53"/>
      <c r="T24" s="87">
        <f t="shared" si="0"/>
        <v>0.5</v>
      </c>
      <c r="U24" s="53"/>
      <c r="V24" s="89"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29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72"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73"/>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237</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227</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1</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29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49</v>
      </c>
      <c r="J42" s="6">
        <f t="shared" si="4"/>
        <v>4</v>
      </c>
      <c r="K42" s="121">
        <f t="shared" si="5"/>
        <v>1</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20</v>
      </c>
      <c r="J43" s="7"/>
      <c r="K43" s="121"/>
      <c r="M43" s="440" t="s">
        <v>62</v>
      </c>
      <c r="N43" s="59"/>
      <c r="O43" s="442" t="str">
        <f>IF(AA21=0,0,VLOOKUP(O39,[1]Lookups!A2:C10,IF(O42="Industrial",2,3),TRUE))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298" t="s">
        <v>50</v>
      </c>
      <c r="J46" s="6">
        <f>IF(I46="Y",G46,0)</f>
        <v>0</v>
      </c>
      <c r="K46" s="121">
        <f>IF(I46="Y",1,0)</f>
        <v>0</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29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5">
      <c r="C56" s="143" t="s">
        <v>226</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433"/>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14" t="s">
        <v>104</v>
      </c>
      <c r="D60" s="414"/>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63" t="s">
        <v>105</v>
      </c>
      <c r="D62" s="46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53" t="s">
        <v>106</v>
      </c>
      <c r="D63" s="45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24" t="s">
        <v>94</v>
      </c>
      <c r="D64" s="424"/>
      <c r="E64" s="77"/>
      <c r="F64" s="123"/>
      <c r="G64" s="450">
        <v>100</v>
      </c>
      <c r="H64" s="451"/>
      <c r="I64" s="452"/>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56" t="s">
        <v>102</v>
      </c>
      <c r="D65" s="45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58" t="s">
        <v>107</v>
      </c>
      <c r="D66" s="459"/>
      <c r="E66" s="77"/>
      <c r="F66" s="123"/>
      <c r="G66" s="450" t="s">
        <v>92</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24" t="s">
        <v>108</v>
      </c>
      <c r="D67" s="424"/>
      <c r="E67" s="77"/>
      <c r="F67" s="123"/>
      <c r="G67" s="450" t="s">
        <v>92</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109</v>
      </c>
      <c r="D68" s="424"/>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110</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55" t="s">
        <v>101</v>
      </c>
      <c r="D70" s="455"/>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row r="113" spans="2:26" s="118" customFormat="1">
      <c r="B113" s="39"/>
      <c r="C113"/>
      <c r="D113"/>
      <c r="E113"/>
      <c r="F113"/>
      <c r="G113"/>
      <c r="H113"/>
      <c r="I113"/>
      <c r="J113"/>
      <c r="L113"/>
      <c r="M113"/>
      <c r="N113" s="39"/>
      <c r="O113"/>
      <c r="P113"/>
      <c r="Q113" s="39"/>
      <c r="R113" s="2"/>
      <c r="S113" s="39"/>
      <c r="T113" s="2"/>
      <c r="U113" s="39"/>
      <c r="V113" s="2"/>
      <c r="W113" s="2"/>
      <c r="X113" s="10"/>
      <c r="Y113" s="10"/>
      <c r="Z113" s="10"/>
    </row>
  </sheetData>
  <sheetProtection algorithmName="SHA-512" hashValue="zVVrne6RsYCWzYKIMERebx1p6Hyby1bvUoAadPUT3vaJaipfqD9Av/nKQTrRCyXamXQWgvh0xke26IdEuFrwog==" saltValue="pG+aXQLgnUm8bznWRqkxHA=="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type="list" allowBlank="1" showInputMessage="1" showErrorMessage="1" sqref="V26:V32 I36:I38 I30:I32 I13:I17 I24:I26 I7:I9 R26:R32 R34:R35 V34:V35 R8:R24 I60:I63 V8:V24 I46:I48 I40:I42" xr:uid="{78ACC381-5DDB-4DCE-8298-70FBB0096B3A}">
      <formula1>"Y, N"</formula1>
    </dataValidation>
    <dataValidation type="list" allowBlank="1" showInputMessage="1" showErrorMessage="1" sqref="N42:V42" xr:uid="{F197F1D7-E4AD-405B-92D2-4BA9C935151E}">
      <formula1>"Industrial, All others"</formula1>
    </dataValidation>
    <dataValidation allowBlank="1" showInputMessage="1" showErrorMessage="1" promptTitle="ISO 21930:2007" prompt="Sustainability in building construction- Environmental declaration of building products, BSi" sqref="C40:D40" xr:uid="{E443C5B0-CDC8-4FA1-9477-13BFCAB4533F}"/>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A2B1DDFF-3879-4873-8020-FDB1527DB291}"/>
    <dataValidation allowBlank="1" showInputMessage="1" showErrorMessage="1" promptTitle="EN 15978:2011" prompt="Sustainability of construction works - assessment of environmental performance of buildings - calculation method, BSi" sqref="C26" xr:uid="{EE3ADC7C-B1E5-4FCC-BDA5-432E080E2726}"/>
    <dataValidation allowBlank="1" showInputMessage="1" showErrorMessage="1" promptTitle="EN 15804:2012" prompt="Sustainability of construction works - Environmental product declarations - core rules for the product category of construction products, BSi" sqref="C41:D41" xr:uid="{3DA41D3C-36D8-470B-8A1F-B99D7688780D}"/>
    <dataValidation allowBlank="1" showErrorMessage="1" promptTitle="CEN/TR 15941:2010" prompt="Sustainability of construction works - Environmental product declarations - Methodology for selection and use of generic data, BSi" sqref="C31:D31" xr:uid="{AC1654A6-3DE4-4417-8B3D-BF532EBEEF5B}"/>
    <dataValidation allowBlank="1" showErrorMessage="1" sqref="C48:D48" xr:uid="{D9BE1454-6236-4FA0-A287-FA6A62BFABDC}"/>
    <dataValidation allowBlank="1" showErrorMessage="1" promptTitle="EN 15804:2012" prompt="Sustainability of construction works - Environmental product declarations - core rules for the product category of construction products, BSi" sqref="C42:D42" xr:uid="{B008B3E9-3074-44FA-A49E-D4D41B013887}"/>
  </dataValidations>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82B16-DB21-49FE-B742-21D31CB00872}">
  <sheetPr>
    <tabColor rgb="FF3D6864"/>
    <pageSetUpPr fitToPage="1"/>
  </sheetPr>
  <dimension ref="A1:BB110"/>
  <sheetViews>
    <sheetView topLeftCell="B37" workbookViewId="0">
      <selection activeCell="M54" sqref="M54"/>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302" t="s">
        <v>50</v>
      </c>
      <c r="W10" s="14">
        <f t="shared" si="1"/>
        <v>0</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302" t="s">
        <v>50</v>
      </c>
      <c r="W21" s="14">
        <f t="shared" si="1"/>
        <v>0</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29"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30"/>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178</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21</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0.91</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8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20</v>
      </c>
      <c r="J43" s="7"/>
      <c r="K43" s="121"/>
      <c r="M43" s="440" t="s">
        <v>62</v>
      </c>
      <c r="N43" s="59"/>
      <c r="O43" s="442" t="str">
        <f>IF(AA21=0,0,VLOOKUP(O39,Lookups!A2:C10,IF(O42="Industrial",2,3),TRUE))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88" t="s">
        <v>50</v>
      </c>
      <c r="J46" s="6">
        <f>IF(I46="Y",G46,0)</f>
        <v>0</v>
      </c>
      <c r="K46" s="121">
        <f>IF(I46="Y",1,0)</f>
        <v>0</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8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65" customHeight="1">
      <c r="C56" s="509" t="s">
        <v>228</v>
      </c>
      <c r="D56" s="510"/>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433" t="s">
        <v>229</v>
      </c>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t="s">
        <v>230</v>
      </c>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63" t="s">
        <v>105</v>
      </c>
      <c r="D62" s="46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53" t="s">
        <v>106</v>
      </c>
      <c r="D63" s="454"/>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24" t="s">
        <v>94</v>
      </c>
      <c r="D64" s="424"/>
      <c r="E64" s="77"/>
      <c r="F64" s="123"/>
      <c r="G64" s="450">
        <v>100</v>
      </c>
      <c r="H64" s="451"/>
      <c r="I64" s="452"/>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56" t="s">
        <v>102</v>
      </c>
      <c r="D65" s="45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58" t="s">
        <v>107</v>
      </c>
      <c r="D66" s="459"/>
      <c r="E66" s="77"/>
      <c r="F66" s="123"/>
      <c r="G66" s="450" t="s">
        <v>92</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24" t="s">
        <v>108</v>
      </c>
      <c r="D67" s="424"/>
      <c r="E67" s="77"/>
      <c r="F67" s="123"/>
      <c r="G67" s="450" t="s">
        <v>92</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109</v>
      </c>
      <c r="D68" s="424"/>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110</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55" t="s">
        <v>101</v>
      </c>
      <c r="D70" s="455"/>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Xagmh/S9N3XOv4lVVHllmglhxo7KCSMEHecFDShD9N1vqdYcDSbYt0SMLUnIkVfYz6qTaBxD+2tIMOcVGX/gA==" saltValue="IaPn7Z7HIK2gfgaOezWjiA==" spinCount="100000" sheet="1" objects="1" scenarios="1"/>
  <mergeCells count="64">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56:D56"/>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7E20A370-2F5D-446A-A41F-3090C28FE1A6}"/>
    <dataValidation allowBlank="1" showErrorMessage="1" sqref="C48:D48" xr:uid="{35BA8DF6-CF5F-4677-8D7A-4F216E4D5990}"/>
    <dataValidation allowBlank="1" showErrorMessage="1" promptTitle="CEN/TR 15941:2010" prompt="Sustainability of construction works - Environmental product declarations - Methodology for selection and use of generic data, BSi" sqref="C31:D31" xr:uid="{C03E8C44-54C4-46C3-902C-CFD4EB425271}"/>
    <dataValidation allowBlank="1" showInputMessage="1" showErrorMessage="1" promptTitle="EN 15804:2012" prompt="Sustainability of construction works - Environmental product declarations - core rules for the product category of construction products, BSi" sqref="C41:D41" xr:uid="{0C6726E0-ABDD-4436-9A7E-BFED64178A8D}"/>
    <dataValidation allowBlank="1" showInputMessage="1" showErrorMessage="1" promptTitle="EN 15978:2011" prompt="Sustainability of construction works - assessment of environmental performance of buildings - calculation method, BSi" sqref="C26" xr:uid="{CC802963-74CB-422B-B8F9-3451C79F6B1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2957A38A-7C16-4AC5-A83F-EA90D43F32BE}"/>
    <dataValidation allowBlank="1" showInputMessage="1" showErrorMessage="1" promptTitle="ISO 21930:2007" prompt="Sustainability in building construction- Environmental declaration of building products, BSi" sqref="C40:D40" xr:uid="{DA6CE33B-2C03-41DF-AEC4-B696C826757D}"/>
    <dataValidation type="list" allowBlank="1" showInputMessage="1" showErrorMessage="1" sqref="N42:V42" xr:uid="{8EFE670E-C33B-4146-9D97-5ED796B95635}">
      <formula1>"Industrial, All others"</formula1>
    </dataValidation>
    <dataValidation type="list" allowBlank="1" showInputMessage="1" showErrorMessage="1" sqref="V26:V32 I36:I38 I30:I32 I13:I17 I24:I26 I7:I9 R26:R32 R34:R35 V34:V35 R8:R24 I60:I63 V8:V24 I46:I48 I40:I42" xr:uid="{2EDAC855-4363-4FB2-8811-DAB6F0B48B63}">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tabColor rgb="FF3D6864"/>
    <pageSetUpPr fitToPage="1"/>
  </sheetPr>
  <dimension ref="A1:BB115"/>
  <sheetViews>
    <sheetView topLeftCell="B35" workbookViewId="0">
      <selection activeCell="M53" sqref="M53"/>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72.9" customHeight="1" thickBot="1">
      <c r="C5" s="480" t="s">
        <v>191</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3</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72"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187</v>
      </c>
      <c r="D33" s="424"/>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00"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24</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0.78</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29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50</v>
      </c>
      <c r="J44" s="6">
        <f t="shared" si="4"/>
        <v>0</v>
      </c>
      <c r="K44" s="121">
        <f t="shared" si="5"/>
        <v>0</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12</v>
      </c>
      <c r="J45" s="7"/>
      <c r="K45" s="121"/>
      <c r="M45" s="440" t="s">
        <v>62</v>
      </c>
      <c r="N45" s="59"/>
      <c r="O45" s="442">
        <f>IF(AA23=0,0,VLOOKUP(O41,Lookups!A2:C10,IF(O44="Industrial",2,3),TRUE))</f>
        <v>3</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48"/>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43"/>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79" t="s">
        <v>195</v>
      </c>
      <c r="N48" s="479"/>
      <c r="O48" s="479"/>
      <c r="P48" s="479"/>
      <c r="Q48" s="479"/>
      <c r="R48" s="479"/>
      <c r="S48" s="479"/>
      <c r="T48" s="479"/>
      <c r="U48" s="479"/>
      <c r="V48" s="47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298" t="s">
        <v>49</v>
      </c>
      <c r="J49" s="6">
        <f>IF(I49="Y",G49,0)</f>
        <v>6</v>
      </c>
      <c r="K49" s="121">
        <f>IF(I49="Y",1,0)</f>
        <v>1</v>
      </c>
      <c r="L49" s="39"/>
      <c r="M49" s="479"/>
      <c r="N49" s="479"/>
      <c r="O49" s="479"/>
      <c r="P49" s="479"/>
      <c r="Q49" s="479"/>
      <c r="R49" s="479"/>
      <c r="S49" s="479"/>
      <c r="T49" s="479"/>
      <c r="U49" s="479"/>
      <c r="V49" s="47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54</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t="s">
        <v>138</v>
      </c>
      <c r="D58" s="467"/>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33"/>
      <c r="D59" s="46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29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49</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502" t="s">
        <v>139</v>
      </c>
      <c r="H66" s="503"/>
      <c r="I66" s="503"/>
      <c r="J66" s="503"/>
      <c r="K66" s="504"/>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499" t="s">
        <v>140</v>
      </c>
      <c r="H68" s="500"/>
      <c r="I68" s="500"/>
      <c r="J68" s="500"/>
      <c r="K68" s="500"/>
      <c r="L68" s="500"/>
      <c r="M68" s="50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511" t="s">
        <v>129</v>
      </c>
      <c r="H69" s="512"/>
      <c r="I69" s="513"/>
      <c r="J69" s="356"/>
      <c r="K69" s="353"/>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499" t="s">
        <v>129</v>
      </c>
      <c r="H70" s="500"/>
      <c r="I70" s="501"/>
      <c r="J70" s="352"/>
      <c r="K70" s="353"/>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499" t="s">
        <v>129</v>
      </c>
      <c r="H71" s="500"/>
      <c r="I71" s="501"/>
      <c r="J71" s="354"/>
      <c r="K71" s="353"/>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132</v>
      </c>
      <c r="D72" s="455"/>
      <c r="E72" s="77"/>
      <c r="F72" s="123"/>
      <c r="G72" s="355"/>
      <c r="H72" s="353"/>
      <c r="I72" s="353"/>
      <c r="J72" s="353"/>
      <c r="K72" s="353"/>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MbukVqcWJc7bXdPAGzJr3LxZfBP3jp48e/npdaaehy/hf8cyOBlI9I/4DfZt/TMVIV/WdIGS8Te0Xe+5nWsQ4A==" saltValue="BE7EjsflsWBECf9NPXHO9A==" spinCount="100000" sheet="1" objects="1" scenarios="1"/>
  <mergeCells count="64">
    <mergeCell ref="AI9:AO10"/>
    <mergeCell ref="C10:D10"/>
    <mergeCell ref="C18:D18"/>
    <mergeCell ref="C5:V5"/>
    <mergeCell ref="O6:O7"/>
    <mergeCell ref="AA9:AB9"/>
    <mergeCell ref="C11:D11"/>
    <mergeCell ref="AI11:AO13"/>
    <mergeCell ref="C15:D15"/>
    <mergeCell ref="C16:D16"/>
    <mergeCell ref="C17:D17"/>
    <mergeCell ref="I28:I29"/>
    <mergeCell ref="C31:D31"/>
    <mergeCell ref="C19:D19"/>
    <mergeCell ref="C20:D20"/>
    <mergeCell ref="C21:D21"/>
    <mergeCell ref="C22:D22"/>
    <mergeCell ref="C23:D23"/>
    <mergeCell ref="C25:D25"/>
    <mergeCell ref="C40:D40"/>
    <mergeCell ref="C26:D26"/>
    <mergeCell ref="C27:D27"/>
    <mergeCell ref="C28:D29"/>
    <mergeCell ref="G28:G29"/>
    <mergeCell ref="C32:D32"/>
    <mergeCell ref="C33:D33"/>
    <mergeCell ref="C34:D34"/>
    <mergeCell ref="C38:D38"/>
    <mergeCell ref="C39:D39"/>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57:D57"/>
    <mergeCell ref="C59:D59"/>
    <mergeCell ref="C60:D60"/>
    <mergeCell ref="C61:D61"/>
    <mergeCell ref="C62:D62"/>
    <mergeCell ref="C70:D70"/>
    <mergeCell ref="C71:D71"/>
    <mergeCell ref="C72:D72"/>
    <mergeCell ref="C58:D58"/>
    <mergeCell ref="G66:K66"/>
    <mergeCell ref="G68:M68"/>
    <mergeCell ref="G69:I69"/>
    <mergeCell ref="G70:I70"/>
    <mergeCell ref="G71:I71"/>
    <mergeCell ref="C64:D64"/>
    <mergeCell ref="C65:D65"/>
    <mergeCell ref="C66:D66"/>
    <mergeCell ref="C67:D67"/>
    <mergeCell ref="C68:D68"/>
    <mergeCell ref="C69:D69"/>
    <mergeCell ref="C63:D63"/>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A00-000000000000}"/>
    <dataValidation allowBlank="1" showErrorMessage="1" sqref="C50:D50" xr:uid="{00000000-0002-0000-1A00-000001000000}"/>
    <dataValidation allowBlank="1" showErrorMessage="1" promptTitle="CEN/TR 15941:2010" prompt="Sustainability of construction works - Environmental product declarations - Methodology for selection and use of generic data, BSi" sqref="C33:D33" xr:uid="{00000000-0002-0000-1A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A00-000003000000}"/>
    <dataValidation allowBlank="1" showInputMessage="1" showErrorMessage="1" promptTitle="EN 15978:2011" prompt="Sustainability of construction works - assessment of environmental performance of buildings - calculation method, BSi" sqref="C28" xr:uid="{00000000-0002-0000-1A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A00-000005000000}"/>
    <dataValidation allowBlank="1" showInputMessage="1" showErrorMessage="1" promptTitle="ISO 21930:2007" prompt="Sustainability in building construction- Environmental declaration of building products, BSi" sqref="C42:D42" xr:uid="{00000000-0002-0000-1A00-000006000000}"/>
    <dataValidation type="list" allowBlank="1" showInputMessage="1" showErrorMessage="1" sqref="N44:V44" xr:uid="{00000000-0002-0000-1A00-000007000000}">
      <formula1>"Industrial, All others"</formula1>
    </dataValidation>
    <dataValidation type="list" allowBlank="1" showInputMessage="1" showErrorMessage="1" sqref="V10:V26 I38:I40 I26:I28 I9:I11 I15:I19 I42:I44 R28:R34 R36:R37 V36:V37 R10:R26 I62:I65 V28:V34 I48:I50 I32:I34" xr:uid="{00000000-0002-0000-1A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422FA-2334-400B-913D-0518A454F5FB}">
  <sheetPr>
    <tabColor rgb="FF3D6864"/>
    <pageSetUpPr fitToPage="1"/>
  </sheetPr>
  <dimension ref="A1:BB110"/>
  <sheetViews>
    <sheetView topLeftCell="B33" workbookViewId="0">
      <selection activeCell="M54" sqref="M54"/>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29"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30"/>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178</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28</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0.98</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8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20</v>
      </c>
      <c r="J43" s="7"/>
      <c r="K43" s="121"/>
      <c r="M43" s="440" t="s">
        <v>62</v>
      </c>
      <c r="N43" s="59"/>
      <c r="O43" s="442" t="str">
        <f>IF(AA21=0,0,VLOOKUP(O39,Lookups!A2:C10,IF(O42="Industrial",2,3),TRUE))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88" t="s">
        <v>50</v>
      </c>
      <c r="J46" s="6">
        <f>IF(I46="Y",G46,0)</f>
        <v>0</v>
      </c>
      <c r="K46" s="121">
        <f>IF(I46="Y",1,0)</f>
        <v>0</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8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5">
      <c r="C56" s="143" t="s">
        <v>231</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433" t="s">
        <v>96</v>
      </c>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t="s">
        <v>97</v>
      </c>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63" t="s">
        <v>105</v>
      </c>
      <c r="D62" s="46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53" t="s">
        <v>106</v>
      </c>
      <c r="D63" s="454"/>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24" t="s">
        <v>94</v>
      </c>
      <c r="D64" s="424"/>
      <c r="E64" s="77"/>
      <c r="F64" s="123"/>
      <c r="G64" s="450">
        <v>60</v>
      </c>
      <c r="H64" s="451"/>
      <c r="I64" s="452"/>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56" t="s">
        <v>102</v>
      </c>
      <c r="D65" s="45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58" t="s">
        <v>107</v>
      </c>
      <c r="D66" s="459"/>
      <c r="E66" s="77"/>
      <c r="F66" s="123"/>
      <c r="G66" s="450" t="s">
        <v>92</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24" t="s">
        <v>108</v>
      </c>
      <c r="D67" s="424"/>
      <c r="E67" s="77"/>
      <c r="F67" s="123"/>
      <c r="G67" s="450" t="s">
        <v>92</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109</v>
      </c>
      <c r="D68" s="424"/>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110</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55" t="s">
        <v>101</v>
      </c>
      <c r="D70" s="455"/>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f46ajjvkI9TxZKxN4Wx5mULC3Jl0vh3YvTfLQX9eOt9u9d1IVOavONNCDjuSpvr3LEYqDe1cfoxVI/jUsOH8wA==" saltValue="r+vd0JI3y/JVmDdeTmpalg=="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18D24A43-878F-4B13-B22E-C1031F3E5AB9}"/>
    <dataValidation allowBlank="1" showErrorMessage="1" sqref="C48:D48" xr:uid="{E84AEAF6-643B-47C6-A813-5DB810B86EBA}"/>
    <dataValidation allowBlank="1" showErrorMessage="1" promptTitle="CEN/TR 15941:2010" prompt="Sustainability of construction works - Environmental product declarations - Methodology for selection and use of generic data, BSi" sqref="C31:D31" xr:uid="{29F5325E-FD15-440D-814D-EB69BD237DCB}"/>
    <dataValidation allowBlank="1" showInputMessage="1" showErrorMessage="1" promptTitle="EN 15804:2012" prompt="Sustainability of construction works - Environmental product declarations - core rules for the product category of construction products, BSi" sqref="C41:D41" xr:uid="{54AE3159-816E-4A93-BC48-BBF066DCEA5F}"/>
    <dataValidation allowBlank="1" showInputMessage="1" showErrorMessage="1" promptTitle="EN 15978:2011" prompt="Sustainability of construction works - assessment of environmental performance of buildings - calculation method, BSi" sqref="C26" xr:uid="{C26E0C76-BAD1-44EA-A20C-87839E9FB8F7}"/>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30AE8883-1B3E-425D-A212-B35BD5A9BA26}"/>
    <dataValidation allowBlank="1" showInputMessage="1" showErrorMessage="1" promptTitle="ISO 21930:2007" prompt="Sustainability in building construction- Environmental declaration of building products, BSi" sqref="C40:D40" xr:uid="{AC2FD2C8-4339-432C-8D74-6483BEF26F7C}"/>
    <dataValidation type="list" allowBlank="1" showInputMessage="1" showErrorMessage="1" sqref="N42:V42" xr:uid="{72C246F3-AFD6-49FF-852E-E7DB4801FA9F}">
      <formula1>"Industrial, All others"</formula1>
    </dataValidation>
    <dataValidation type="list" allowBlank="1" showInputMessage="1" showErrorMessage="1" sqref="V26:V32 I36:I38 I30:I32 I13:I17 I24:I26 I7:I9 R26:R32 R34:R35 V34:V35 R8:R24 I60:I63 V8:V24 I46:I48 I40:I42" xr:uid="{608CD057-E0DF-4F4D-9EA5-FD7B2BE93231}">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D6864"/>
    <pageSetUpPr fitToPage="1"/>
  </sheetPr>
  <dimension ref="A1:BB115"/>
  <sheetViews>
    <sheetView topLeftCell="B38" workbookViewId="0">
      <selection activeCell="M56" sqref="M56"/>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5" customHeight="1" thickBot="1">
      <c r="C5" s="480" t="s">
        <v>163</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72"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374"/>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178</v>
      </c>
      <c r="D33" s="424"/>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0.87</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29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20</v>
      </c>
      <c r="J45" s="7"/>
      <c r="K45" s="121"/>
      <c r="M45" s="440" t="s">
        <v>62</v>
      </c>
      <c r="N45" s="59"/>
      <c r="O45" s="442" t="str">
        <f>IF(AA23=0,0,VLOOKUP(O41,Lookups!A2:C10,IF(O44="Industrial",2,3),TRUE))</f>
        <v>5 + Exemplary</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48"/>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43"/>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60" t="s">
        <v>195</v>
      </c>
      <c r="N48" s="460"/>
      <c r="O48" s="460"/>
      <c r="P48" s="460"/>
      <c r="Q48" s="460"/>
      <c r="R48" s="460"/>
      <c r="S48" s="460"/>
      <c r="T48" s="460"/>
      <c r="U48" s="460"/>
      <c r="V48" s="460"/>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298" t="s">
        <v>49</v>
      </c>
      <c r="J49" s="6">
        <f>IF(I49="Y",G49,0)</f>
        <v>6</v>
      </c>
      <c r="K49" s="121">
        <f>IF(I49="Y",1,0)</f>
        <v>1</v>
      </c>
      <c r="L49" s="39"/>
      <c r="M49" s="460"/>
      <c r="N49" s="460"/>
      <c r="O49" s="460"/>
      <c r="P49" s="460"/>
      <c r="Q49" s="460"/>
      <c r="R49" s="460"/>
      <c r="S49" s="460"/>
      <c r="T49" s="460"/>
      <c r="U49" s="460"/>
      <c r="V49" s="460"/>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65</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257" t="s">
        <v>207</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33" t="s">
        <v>96</v>
      </c>
      <c r="D59" s="46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t="s">
        <v>97</v>
      </c>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450" t="s">
        <v>93</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450" t="s">
        <v>92</v>
      </c>
      <c r="H71" s="451"/>
      <c r="I71" s="452"/>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101</v>
      </c>
      <c r="D72" s="455"/>
      <c r="E72" s="77"/>
      <c r="F72" s="123"/>
      <c r="G72" s="450" t="s">
        <v>92</v>
      </c>
      <c r="H72" s="451"/>
      <c r="I72" s="452"/>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7UFL013vp68oCRT6rrs4C/eSLtv0q8eJujhK6DJmlcGjf49vREKi1P5mQKPxg0zskw3qEg1Q17FjN4egIfldyg==" saltValue="E2g8uVHWwglTJq8nWYe37A==" spinCount="100000" sheet="1" objects="1" scenarios="1"/>
  <mergeCells count="64">
    <mergeCell ref="G66:I66"/>
    <mergeCell ref="C71:D71"/>
    <mergeCell ref="G71:I71"/>
    <mergeCell ref="C72:D72"/>
    <mergeCell ref="G72:I72"/>
    <mergeCell ref="C68:D68"/>
    <mergeCell ref="G68:I68"/>
    <mergeCell ref="C69:D69"/>
    <mergeCell ref="G69:I69"/>
    <mergeCell ref="C70:D70"/>
    <mergeCell ref="G70:I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type="list" allowBlank="1" showInputMessage="1" showErrorMessage="1" sqref="V28:V34 I38:I40 I26:I28 I9:I11 I15:I19 I42:I44 R28:R34 R36:R37 V36:V37 R10:R26 I62:I65 I32:I34 I48:I50 V10:V26" xr:uid="{00000000-0002-0000-0500-000000000000}">
      <formula1>"Y, N"</formula1>
    </dataValidation>
    <dataValidation type="list" allowBlank="1" showInputMessage="1" showErrorMessage="1" sqref="N44:V44" xr:uid="{00000000-0002-0000-05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5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500-000003000000}"/>
    <dataValidation allowBlank="1" showInputMessage="1" showErrorMessage="1" promptTitle="EN 15978:2011" prompt="Sustainability of construction works - assessment of environmental performance of buildings - calculation method, BSi" sqref="C28" xr:uid="{00000000-0002-0000-05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500-000005000000}"/>
    <dataValidation allowBlank="1" showErrorMessage="1" promptTitle="CEN/TR 15941:2010" prompt="Sustainability of construction works - Environmental product declarations - Methodology for selection and use of generic data, BSi" sqref="C33:D33" xr:uid="{00000000-0002-0000-0500-000006000000}"/>
    <dataValidation allowBlank="1" showErrorMessage="1" sqref="C50:D50" xr:uid="{00000000-0002-0000-0500-000007000000}"/>
    <dataValidation allowBlank="1" showErrorMessage="1" promptTitle="EN 15804:2012" prompt="Sustainability of construction works - Environmental product declarations - core rules for the product category of construction products, BSi" sqref="C44:D44" xr:uid="{00000000-0002-0000-05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3D6864"/>
    <pageSetUpPr fitToPage="1"/>
  </sheetPr>
  <dimension ref="A1:BB115"/>
  <sheetViews>
    <sheetView topLeftCell="B34" zoomScale="85" zoomScaleNormal="85" workbookViewId="0">
      <selection activeCell="M56" sqref="M56"/>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5" customHeight="1" thickBot="1">
      <c r="C5" s="480" t="s">
        <v>199</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72"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73"/>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43"/>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178</v>
      </c>
      <c r="D33" s="424"/>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30</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1</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29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24" t="s">
        <v>167</v>
      </c>
      <c r="D44" s="424"/>
      <c r="E44" s="77">
        <v>5</v>
      </c>
      <c r="F44" s="55"/>
      <c r="G44" s="83">
        <v>4</v>
      </c>
      <c r="H44" s="55"/>
      <c r="I44" s="88" t="s">
        <v>49</v>
      </c>
      <c r="J44" s="6">
        <f t="shared" si="4"/>
        <v>4</v>
      </c>
      <c r="K44" s="121">
        <f t="shared" si="5"/>
        <v>1</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20</v>
      </c>
      <c r="J45" s="7"/>
      <c r="K45" s="121"/>
      <c r="M45" s="440" t="s">
        <v>62</v>
      </c>
      <c r="N45" s="59"/>
      <c r="O45" s="442" t="str">
        <f>IF(AA23=0,0,VLOOKUP(O41,Lookups!A2:C10,IF(O44="Industrial",2,3),TRUE))</f>
        <v>5 + Exemplary</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48"/>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43"/>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79" t="s">
        <v>195</v>
      </c>
      <c r="N48" s="479"/>
      <c r="O48" s="479"/>
      <c r="P48" s="479"/>
      <c r="Q48" s="479"/>
      <c r="R48" s="479"/>
      <c r="S48" s="479"/>
      <c r="T48" s="479"/>
      <c r="U48" s="479"/>
      <c r="V48" s="47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298" t="s">
        <v>49</v>
      </c>
      <c r="J49" s="6">
        <f>IF(I49="Y",G49,0)</f>
        <v>6</v>
      </c>
      <c r="K49" s="121">
        <f>IF(I49="Y",1,0)</f>
        <v>1</v>
      </c>
      <c r="L49" s="39"/>
      <c r="M49" s="479"/>
      <c r="N49" s="479"/>
      <c r="O49" s="479"/>
      <c r="P49" s="479"/>
      <c r="Q49" s="479"/>
      <c r="R49" s="479"/>
      <c r="S49" s="479"/>
      <c r="T49" s="479"/>
      <c r="U49" s="479"/>
      <c r="V49" s="47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77"/>
      <c r="D59" s="478"/>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474" t="s">
        <v>134</v>
      </c>
      <c r="H66" s="475"/>
      <c r="I66" s="475"/>
      <c r="J66" s="475"/>
      <c r="K66" s="476"/>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474" t="s">
        <v>134</v>
      </c>
      <c r="H68" s="475"/>
      <c r="I68" s="475"/>
      <c r="J68" s="475"/>
      <c r="K68" s="476"/>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474" t="s">
        <v>134</v>
      </c>
      <c r="H69" s="475"/>
      <c r="I69" s="475"/>
      <c r="J69" s="475"/>
      <c r="K69" s="476"/>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474" t="s">
        <v>134</v>
      </c>
      <c r="H70" s="475"/>
      <c r="I70" s="475"/>
      <c r="J70" s="475"/>
      <c r="K70" s="476"/>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474" t="s">
        <v>134</v>
      </c>
      <c r="H71" s="475"/>
      <c r="I71" s="475"/>
      <c r="J71" s="475"/>
      <c r="K71" s="476"/>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101</v>
      </c>
      <c r="D72" s="455"/>
      <c r="E72" s="77"/>
      <c r="F72" s="123"/>
      <c r="G72" s="474"/>
      <c r="H72" s="475"/>
      <c r="I72" s="475"/>
      <c r="J72" s="475"/>
      <c r="K72" s="476"/>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k46fC6kdY8YrKKoc0yBqh0GCCcPLkacAebPSj+qF4S5uPai0sBfiiu/FbMycRgSwoYrRoCvh+ddTW459LomaGQ==" saltValue="8lczu/4l6YWjJYhYaAAFNA==" spinCount="100000" sheet="1" objects="1" scenarios="1"/>
  <mergeCells count="64">
    <mergeCell ref="G66:K66"/>
    <mergeCell ref="C71:D71"/>
    <mergeCell ref="G71:K71"/>
    <mergeCell ref="C72:D72"/>
    <mergeCell ref="G72:K72"/>
    <mergeCell ref="C68:D68"/>
    <mergeCell ref="G68:K68"/>
    <mergeCell ref="C69:D69"/>
    <mergeCell ref="G69:K69"/>
    <mergeCell ref="C70:D70"/>
    <mergeCell ref="G70:K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type="list" allowBlank="1" showInputMessage="1" showErrorMessage="1" sqref="V10:V26 I38:I40 I26:I28 I9:I11 I15:I19 I42:I44 R28:R34 R36:R37 V36:V37 R10:R26 I62:I65 I32:I34 I48:I50 V28:V34" xr:uid="{00000000-0002-0000-0700-000000000000}">
      <formula1>"Y, N"</formula1>
    </dataValidation>
    <dataValidation type="list" allowBlank="1" showInputMessage="1" showErrorMessage="1" sqref="N44:V44" xr:uid="{00000000-0002-0000-07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7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700-000003000000}"/>
    <dataValidation allowBlank="1" showInputMessage="1" showErrorMessage="1" promptTitle="EN 15978:2011" prompt="Sustainability of construction works - assessment of environmental performance of buildings - calculation method, BSi" sqref="C28" xr:uid="{00000000-0002-0000-07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700-000005000000}"/>
    <dataValidation allowBlank="1" showErrorMessage="1" promptTitle="CEN/TR 15941:2010" prompt="Sustainability of construction works - Environmental product declarations - Methodology for selection and use of generic data, BSi" sqref="C33:D33" xr:uid="{00000000-0002-0000-0700-000006000000}"/>
    <dataValidation allowBlank="1" showErrorMessage="1" sqref="C50:D50" xr:uid="{00000000-0002-0000-0700-000007000000}"/>
    <dataValidation allowBlank="1" showErrorMessage="1" promptTitle="EN 15804:2012" prompt="Sustainability of construction works - Environmental product declarations - core rules for the product category of construction products, BSi" sqref="C44:D44" xr:uid="{00000000-0002-0000-07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D6864"/>
    <pageSetUpPr fitToPage="1"/>
  </sheetPr>
  <dimension ref="A1:BB115"/>
  <sheetViews>
    <sheetView topLeftCell="B38" workbookViewId="0">
      <selection activeCell="M57" sqref="M57"/>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5" customHeight="1" thickBot="1">
      <c r="C5" s="480" t="s">
        <v>163</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72"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374"/>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178</v>
      </c>
      <c r="D33" s="424"/>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0.87</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29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20</v>
      </c>
      <c r="J45" s="7"/>
      <c r="K45" s="121"/>
      <c r="M45" s="440" t="s">
        <v>62</v>
      </c>
      <c r="N45" s="59"/>
      <c r="O45" s="442" t="str">
        <f>IF(AA23=0,0,VLOOKUP(O41,Lookups!A2:C10,IF(O44="Industrial",2,3),TRUE))</f>
        <v>5 + Exemplary</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48"/>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43"/>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60" t="s">
        <v>195</v>
      </c>
      <c r="N48" s="460"/>
      <c r="O48" s="460"/>
      <c r="P48" s="460"/>
      <c r="Q48" s="460"/>
      <c r="R48" s="460"/>
      <c r="S48" s="460"/>
      <c r="T48" s="460"/>
      <c r="U48" s="460"/>
      <c r="V48" s="460"/>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298" t="s">
        <v>49</v>
      </c>
      <c r="J49" s="6">
        <f>IF(I49="Y",G49,0)</f>
        <v>6</v>
      </c>
      <c r="K49" s="121">
        <f>IF(I49="Y",1,0)</f>
        <v>1</v>
      </c>
      <c r="L49" s="39"/>
      <c r="M49" s="460"/>
      <c r="N49" s="460"/>
      <c r="O49" s="460"/>
      <c r="P49" s="460"/>
      <c r="Q49" s="460"/>
      <c r="R49" s="460"/>
      <c r="S49" s="460"/>
      <c r="T49" s="460"/>
      <c r="U49" s="460"/>
      <c r="V49" s="460"/>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65</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257" t="s">
        <v>207</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33" t="s">
        <v>96</v>
      </c>
      <c r="D59" s="46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t="s">
        <v>97</v>
      </c>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450" t="s">
        <v>93</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450" t="s">
        <v>92</v>
      </c>
      <c r="H71" s="451"/>
      <c r="I71" s="452"/>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101</v>
      </c>
      <c r="D72" s="455"/>
      <c r="E72" s="77"/>
      <c r="F72" s="123"/>
      <c r="G72" s="450" t="s">
        <v>92</v>
      </c>
      <c r="H72" s="451"/>
      <c r="I72" s="452"/>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zgEFaTv2g4kO7RE6rMP8fnBSbhf099XDqB4dE5mkM4T+cZmGtvSw7XO6KUgZfsYldBqRsirarm4/iWDdmJcNDQ==" saltValue="T4ZuO+vJnIBjuZaxmclorg=="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I66"/>
    <mergeCell ref="C71:D71"/>
    <mergeCell ref="G71:I71"/>
    <mergeCell ref="C72:D72"/>
    <mergeCell ref="G72:I72"/>
    <mergeCell ref="C68:D68"/>
    <mergeCell ref="G68:I68"/>
    <mergeCell ref="C69:D69"/>
    <mergeCell ref="G69:I69"/>
    <mergeCell ref="C70:D70"/>
    <mergeCell ref="G70:I70"/>
    <mergeCell ref="C67:D67"/>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600-000000000000}"/>
    <dataValidation allowBlank="1" showErrorMessage="1" sqref="C50:D50" xr:uid="{00000000-0002-0000-0600-000001000000}"/>
    <dataValidation allowBlank="1" showErrorMessage="1" promptTitle="CEN/TR 15941:2010" prompt="Sustainability of construction works - Environmental product declarations - Methodology for selection and use of generic data, BSi" sqref="C33:D33" xr:uid="{00000000-0002-0000-06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600-000003000000}"/>
    <dataValidation allowBlank="1" showInputMessage="1" showErrorMessage="1" promptTitle="EN 15978:2011" prompt="Sustainability of construction works - assessment of environmental performance of buildings - calculation method, BSi" sqref="C28" xr:uid="{00000000-0002-0000-06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600-000005000000}"/>
    <dataValidation allowBlank="1" showInputMessage="1" showErrorMessage="1" promptTitle="ISO 21930:2007" prompt="Sustainability in building construction- Environmental declaration of building products, BSi" sqref="C42:D42" xr:uid="{00000000-0002-0000-0600-000006000000}"/>
    <dataValidation type="list" allowBlank="1" showInputMessage="1" showErrorMessage="1" sqref="N44:V44" xr:uid="{00000000-0002-0000-0600-000007000000}">
      <formula1>"Industrial, All others"</formula1>
    </dataValidation>
    <dataValidation type="list" allowBlank="1" showInputMessage="1" showErrorMessage="1" sqref="V28:V34 I38:I40 I26:I28 I9:I11 I15:I19 I42:I44 R28:R34 R36:R37 V36:V37 R10:R26 I62:I65 I32:I34 I48:I50 V10:V26" xr:uid="{00000000-0002-0000-06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D6864"/>
    <pageSetUpPr fitToPage="1"/>
  </sheetPr>
  <dimension ref="A1:BB115"/>
  <sheetViews>
    <sheetView topLeftCell="B39" workbookViewId="0">
      <selection activeCell="M57" sqref="M57"/>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5" customHeight="1" thickBot="1">
      <c r="C5" s="480" t="s">
        <v>199</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72"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73"/>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43"/>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178</v>
      </c>
      <c r="D33" s="424"/>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4"/>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30</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1</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29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24" t="s">
        <v>167</v>
      </c>
      <c r="D44" s="424"/>
      <c r="E44" s="77">
        <v>5</v>
      </c>
      <c r="F44" s="55"/>
      <c r="G44" s="83">
        <v>4</v>
      </c>
      <c r="H44" s="55"/>
      <c r="I44" s="88" t="s">
        <v>49</v>
      </c>
      <c r="J44" s="6">
        <f t="shared" si="4"/>
        <v>4</v>
      </c>
      <c r="K44" s="121">
        <f t="shared" si="5"/>
        <v>1</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20</v>
      </c>
      <c r="J45" s="7"/>
      <c r="K45" s="121"/>
      <c r="M45" s="440" t="s">
        <v>62</v>
      </c>
      <c r="N45" s="59"/>
      <c r="O45" s="442" t="str">
        <f>IF(AA23=0,0,VLOOKUP(O41,Lookups!A2:C10,IF(O44="Industrial",2,3),TRUE))</f>
        <v>5 + Exemplary</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48"/>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43"/>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79" t="s">
        <v>195</v>
      </c>
      <c r="N48" s="479"/>
      <c r="O48" s="479"/>
      <c r="P48" s="479"/>
      <c r="Q48" s="479"/>
      <c r="R48" s="479"/>
      <c r="S48" s="479"/>
      <c r="T48" s="479"/>
      <c r="U48" s="479"/>
      <c r="V48" s="47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298" t="s">
        <v>49</v>
      </c>
      <c r="J49" s="6">
        <f>IF(I49="Y",G49,0)</f>
        <v>6</v>
      </c>
      <c r="K49" s="121">
        <f>IF(I49="Y",1,0)</f>
        <v>1</v>
      </c>
      <c r="L49" s="39"/>
      <c r="M49" s="479"/>
      <c r="N49" s="479"/>
      <c r="O49" s="479"/>
      <c r="P49" s="479"/>
      <c r="Q49" s="479"/>
      <c r="R49" s="479"/>
      <c r="S49" s="479"/>
      <c r="T49" s="479"/>
      <c r="U49" s="479"/>
      <c r="V49" s="47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77"/>
      <c r="D59" s="478"/>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474" t="s">
        <v>134</v>
      </c>
      <c r="H66" s="475"/>
      <c r="I66" s="475"/>
      <c r="J66" s="475"/>
      <c r="K66" s="476"/>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474" t="s">
        <v>134</v>
      </c>
      <c r="H68" s="475"/>
      <c r="I68" s="475"/>
      <c r="J68" s="475"/>
      <c r="K68" s="476"/>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474" t="s">
        <v>134</v>
      </c>
      <c r="H69" s="475"/>
      <c r="I69" s="475"/>
      <c r="J69" s="475"/>
      <c r="K69" s="476"/>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474" t="s">
        <v>134</v>
      </c>
      <c r="H70" s="475"/>
      <c r="I70" s="475"/>
      <c r="J70" s="475"/>
      <c r="K70" s="476"/>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474" t="s">
        <v>134</v>
      </c>
      <c r="H71" s="475"/>
      <c r="I71" s="475"/>
      <c r="J71" s="475"/>
      <c r="K71" s="476"/>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101</v>
      </c>
      <c r="D72" s="455"/>
      <c r="E72" s="77"/>
      <c r="F72" s="123"/>
      <c r="G72" s="474"/>
      <c r="H72" s="475"/>
      <c r="I72" s="475"/>
      <c r="J72" s="475"/>
      <c r="K72" s="476"/>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uOZ4W+tLc+XoI9F0bcA51yx+57TYZ6nShvp87ypJn0Km1VoTFBepQoNZ8rkiWoOQf9NhD/joU1qINtz2JBnbhQ==" saltValue="NEnba8+7wsn+Ce7AvRcWKg=="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K66"/>
    <mergeCell ref="C71:D71"/>
    <mergeCell ref="G71:K71"/>
    <mergeCell ref="C72:D72"/>
    <mergeCell ref="G72:K72"/>
    <mergeCell ref="C68:D68"/>
    <mergeCell ref="G68:K68"/>
    <mergeCell ref="C69:D69"/>
    <mergeCell ref="G69:K69"/>
    <mergeCell ref="C70:D70"/>
    <mergeCell ref="G70:K70"/>
    <mergeCell ref="C67:D67"/>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800-000000000000}"/>
    <dataValidation allowBlank="1" showErrorMessage="1" sqref="C50:D50" xr:uid="{00000000-0002-0000-0800-000001000000}"/>
    <dataValidation allowBlank="1" showErrorMessage="1" promptTitle="CEN/TR 15941:2010" prompt="Sustainability of construction works - Environmental product declarations - Methodology for selection and use of generic data, BSi" sqref="C33:D33" xr:uid="{00000000-0002-0000-08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800-000003000000}"/>
    <dataValidation allowBlank="1" showInputMessage="1" showErrorMessage="1" promptTitle="EN 15978:2011" prompt="Sustainability of construction works - assessment of environmental performance of buildings - calculation method, BSi" sqref="C28" xr:uid="{00000000-0002-0000-08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800-000005000000}"/>
    <dataValidation allowBlank="1" showInputMessage="1" showErrorMessage="1" promptTitle="ISO 21930:2007" prompt="Sustainability in building construction- Environmental declaration of building products, BSi" sqref="C42:D42" xr:uid="{00000000-0002-0000-0800-000006000000}"/>
    <dataValidation type="list" allowBlank="1" showInputMessage="1" showErrorMessage="1" sqref="N44:V44" xr:uid="{00000000-0002-0000-0800-000007000000}">
      <formula1>"Industrial, All others"</formula1>
    </dataValidation>
    <dataValidation type="list" allowBlank="1" showInputMessage="1" showErrorMessage="1" sqref="V10:V26 I38:I40 I26:I28 I9:I11 I15:I19 I42:I44 R28:R34 R36:R37 V36:V37 R10:R26 I62:I65 I32:I34 I48:I50 V28:V34" xr:uid="{00000000-0002-0000-08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3D6864"/>
    <pageSetUpPr fitToPage="1"/>
  </sheetPr>
  <dimension ref="A1:BB115"/>
  <sheetViews>
    <sheetView topLeftCell="B1" workbookViewId="0"/>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514" t="s">
        <v>198</v>
      </c>
      <c r="D2" s="514"/>
      <c r="E2" s="514"/>
      <c r="F2" s="514"/>
      <c r="G2" s="514"/>
      <c r="H2" s="514"/>
      <c r="I2" s="514"/>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5" customHeight="1" thickBot="1">
      <c r="C5" s="480" t="s">
        <v>163</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8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8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8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8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8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8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88"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8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8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8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29"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30"/>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178</v>
      </c>
      <c r="D33" s="424"/>
      <c r="E33" s="77">
        <v>2.5</v>
      </c>
      <c r="F33" s="55"/>
      <c r="G33" s="83">
        <f>E33*$A$31</f>
        <v>5</v>
      </c>
      <c r="H33" s="55"/>
      <c r="I33" s="29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8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8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8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0.83</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8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88" t="s">
        <v>49</v>
      </c>
      <c r="J44" s="6">
        <f t="shared" si="4"/>
        <v>4</v>
      </c>
      <c r="K44" s="121">
        <f t="shared" si="5"/>
        <v>1</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16</v>
      </c>
      <c r="J45" s="7"/>
      <c r="K45" s="121"/>
      <c r="M45" s="440" t="s">
        <v>62</v>
      </c>
      <c r="N45" s="59"/>
      <c r="O45" s="442">
        <f>IF(AA23=0,0,VLOOKUP(O41,Lookups!A2:C10,IF(O44="Industrial",2,3),TRUE))</f>
        <v>5</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48"/>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43"/>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60" t="s">
        <v>195</v>
      </c>
      <c r="N48" s="460"/>
      <c r="O48" s="460"/>
      <c r="P48" s="460"/>
      <c r="Q48" s="460"/>
      <c r="R48" s="460"/>
      <c r="S48" s="460"/>
      <c r="T48" s="460"/>
      <c r="U48" s="460"/>
      <c r="V48" s="460"/>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88" t="s">
        <v>49</v>
      </c>
      <c r="J49" s="6">
        <f>IF(I49="Y",G49,0)</f>
        <v>6</v>
      </c>
      <c r="K49" s="121">
        <f>IF(I49="Y",1,0)</f>
        <v>1</v>
      </c>
      <c r="L49" s="39"/>
      <c r="M49" s="460"/>
      <c r="N49" s="460"/>
      <c r="O49" s="460"/>
      <c r="P49" s="460"/>
      <c r="Q49" s="460"/>
      <c r="R49" s="460"/>
      <c r="S49" s="460"/>
      <c r="T49" s="460"/>
      <c r="U49" s="460"/>
      <c r="V49" s="460"/>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8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61</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99</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257" t="s">
        <v>113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33" t="s">
        <v>96</v>
      </c>
      <c r="D59" s="46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t="s">
        <v>97</v>
      </c>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8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8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450" t="s">
        <v>93</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450" t="s">
        <v>92</v>
      </c>
      <c r="H71" s="451"/>
      <c r="I71" s="452"/>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101</v>
      </c>
      <c r="D72" s="455"/>
      <c r="E72" s="77"/>
      <c r="F72" s="123"/>
      <c r="G72" s="450" t="s">
        <v>92</v>
      </c>
      <c r="H72" s="451"/>
      <c r="I72" s="452"/>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mergeCells count="65">
    <mergeCell ref="AA9:AB9"/>
    <mergeCell ref="AI9:AO10"/>
    <mergeCell ref="C10:D10"/>
    <mergeCell ref="C11:D11"/>
    <mergeCell ref="AI11:AO13"/>
    <mergeCell ref="C27:D27"/>
    <mergeCell ref="C28:D29"/>
    <mergeCell ref="C20:D20"/>
    <mergeCell ref="C2:I2"/>
    <mergeCell ref="O6:O7"/>
    <mergeCell ref="C5:V5"/>
    <mergeCell ref="C15:D15"/>
    <mergeCell ref="C16:D16"/>
    <mergeCell ref="C17:D17"/>
    <mergeCell ref="C18:D18"/>
    <mergeCell ref="C19:D19"/>
    <mergeCell ref="C21:D21"/>
    <mergeCell ref="C22:D22"/>
    <mergeCell ref="C23:D23"/>
    <mergeCell ref="C25:D25"/>
    <mergeCell ref="C26:D26"/>
    <mergeCell ref="G28:G29"/>
    <mergeCell ref="I28:I29"/>
    <mergeCell ref="C31:D31"/>
    <mergeCell ref="C32:D32"/>
    <mergeCell ref="C34:D34"/>
    <mergeCell ref="C33:D33"/>
    <mergeCell ref="C38:D38"/>
    <mergeCell ref="C39:D39"/>
    <mergeCell ref="C40:D40"/>
    <mergeCell ref="C41:D41"/>
    <mergeCell ref="C59:D59"/>
    <mergeCell ref="C49:D49"/>
    <mergeCell ref="C50:D50"/>
    <mergeCell ref="C57:D57"/>
    <mergeCell ref="M45:M46"/>
    <mergeCell ref="O45:V46"/>
    <mergeCell ref="M41:M42"/>
    <mergeCell ref="O47:V47"/>
    <mergeCell ref="C48:D48"/>
    <mergeCell ref="O41:V42"/>
    <mergeCell ref="C42:D42"/>
    <mergeCell ref="C43:D43"/>
    <mergeCell ref="C44:D44"/>
    <mergeCell ref="O44:V44"/>
    <mergeCell ref="M48:V49"/>
    <mergeCell ref="C69:D69"/>
    <mergeCell ref="G69:I69"/>
    <mergeCell ref="C60:D60"/>
    <mergeCell ref="C61:D61"/>
    <mergeCell ref="C62:D62"/>
    <mergeCell ref="C63:D63"/>
    <mergeCell ref="C64:D64"/>
    <mergeCell ref="C65:D65"/>
    <mergeCell ref="C66:D66"/>
    <mergeCell ref="G66:I66"/>
    <mergeCell ref="C67:D67"/>
    <mergeCell ref="C68:D68"/>
    <mergeCell ref="G68:I68"/>
    <mergeCell ref="C70:D70"/>
    <mergeCell ref="G70:I70"/>
    <mergeCell ref="C71:D71"/>
    <mergeCell ref="G71:I71"/>
    <mergeCell ref="C72:D72"/>
    <mergeCell ref="G72:I72"/>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B00-000000000000}"/>
    <dataValidation allowBlank="1" showErrorMessage="1" sqref="C50:D50" xr:uid="{00000000-0002-0000-0B00-000001000000}"/>
    <dataValidation allowBlank="1" showErrorMessage="1" promptTitle="CEN/TR 15941:2010" prompt="Sustainability of construction works - Environmental product declarations - Methodology for selection and use of generic data, BSi" sqref="C33:D33" xr:uid="{00000000-0002-0000-0B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B00-000003000000}"/>
    <dataValidation allowBlank="1" showInputMessage="1" showErrorMessage="1" promptTitle="EN 15978:2011" prompt="Sustainability of construction works - assessment of environmental performance of buildings - calculation method, BSi" sqref="C28" xr:uid="{00000000-0002-0000-0B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B00-000005000000}"/>
    <dataValidation allowBlank="1" showInputMessage="1" showErrorMessage="1" promptTitle="ISO 21930:2007" prompt="Sustainability in building construction- Environmental declaration of building products, BSi" sqref="C42:D42" xr:uid="{00000000-0002-0000-0B00-000006000000}"/>
    <dataValidation type="list" allowBlank="1" showInputMessage="1" showErrorMessage="1" sqref="N44:V44" xr:uid="{00000000-0002-0000-0B00-000007000000}">
      <formula1>"Industrial, All others"</formula1>
    </dataValidation>
    <dataValidation type="list" allowBlank="1" showInputMessage="1" showErrorMessage="1" sqref="V28:V34 I38:I40 I26:I28 I9:I11 I15:I19 I42:I44 R28:R34 R36:R37 V36:V37 R10:R26 I62:I65 I32:I34 I48:I50 V10:V26" xr:uid="{00000000-0002-0000-0B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Q62"/>
  <sheetViews>
    <sheetView topLeftCell="A34" workbookViewId="0">
      <selection activeCell="P44" sqref="P44"/>
    </sheetView>
  </sheetViews>
  <sheetFormatPr defaultColWidth="8.81640625" defaultRowHeight="14.5" zeroHeight="1"/>
  <cols>
    <col min="1" max="1" width="1.7265625" customWidth="1"/>
  </cols>
  <sheetData>
    <row r="1" spans="2:17" ht="9.65" customHeight="1" thickBot="1"/>
    <row r="2" spans="2:17" ht="20.5" customHeight="1">
      <c r="B2" s="380" t="s">
        <v>234</v>
      </c>
      <c r="C2" s="381"/>
      <c r="D2" s="381"/>
      <c r="E2" s="381"/>
      <c r="F2" s="381"/>
      <c r="G2" s="381"/>
      <c r="H2" s="381"/>
      <c r="I2" s="381"/>
      <c r="J2" s="381"/>
      <c r="K2" s="381"/>
      <c r="L2" s="330"/>
      <c r="M2" s="330"/>
      <c r="N2" s="330"/>
      <c r="O2" s="330"/>
      <c r="P2" s="330"/>
      <c r="Q2" s="331"/>
    </row>
    <row r="3" spans="2:17" ht="13.9" customHeight="1">
      <c r="B3" s="332" t="s">
        <v>148</v>
      </c>
      <c r="C3" s="129"/>
      <c r="D3" s="129"/>
      <c r="E3" s="129"/>
      <c r="F3" s="129"/>
      <c r="G3" s="129"/>
      <c r="H3" s="129"/>
      <c r="I3" s="129"/>
      <c r="J3" s="129"/>
      <c r="K3" s="129"/>
      <c r="L3" s="129"/>
      <c r="M3" s="129"/>
      <c r="N3" s="129"/>
      <c r="O3" s="129"/>
      <c r="P3" s="129"/>
      <c r="Q3" s="333"/>
    </row>
    <row r="4" spans="2:17">
      <c r="B4" s="334"/>
      <c r="Q4" s="335"/>
    </row>
    <row r="5" spans="2:17">
      <c r="B5" s="394" t="s">
        <v>153</v>
      </c>
      <c r="C5" s="395"/>
      <c r="D5" s="395"/>
      <c r="E5" s="395"/>
      <c r="F5" s="395"/>
      <c r="G5" s="395"/>
      <c r="H5" s="395"/>
      <c r="I5" s="395"/>
      <c r="J5" s="395"/>
      <c r="K5" s="395"/>
      <c r="L5" s="395"/>
      <c r="M5" s="395"/>
      <c r="Q5" s="335"/>
    </row>
    <row r="6" spans="2:17" ht="9.65" customHeight="1">
      <c r="B6" s="336"/>
      <c r="C6" s="329"/>
      <c r="D6" s="329"/>
      <c r="E6" s="329"/>
      <c r="F6" s="329"/>
      <c r="G6" s="329"/>
      <c r="Q6" s="335"/>
    </row>
    <row r="7" spans="2:17" ht="42" customHeight="1">
      <c r="B7" s="396" t="s">
        <v>155</v>
      </c>
      <c r="C7" s="397"/>
      <c r="D7" s="397"/>
      <c r="E7" s="397"/>
      <c r="F7" s="397"/>
      <c r="G7" s="397"/>
      <c r="H7" s="397"/>
      <c r="I7" s="397"/>
      <c r="J7" s="397"/>
      <c r="K7" s="397"/>
      <c r="L7" s="397"/>
      <c r="M7" s="397"/>
      <c r="N7" s="397"/>
      <c r="O7" s="397"/>
      <c r="P7" s="397"/>
      <c r="Q7" s="398"/>
    </row>
    <row r="8" spans="2:17" ht="9.65" customHeight="1">
      <c r="B8" s="334"/>
      <c r="Q8" s="335"/>
    </row>
    <row r="9" spans="2:17">
      <c r="B9" s="392" t="s">
        <v>149</v>
      </c>
      <c r="C9" s="393"/>
      <c r="D9" s="393"/>
      <c r="E9" s="393"/>
      <c r="F9" s="393"/>
      <c r="G9" s="393"/>
      <c r="H9" s="393"/>
      <c r="I9" s="393"/>
      <c r="J9" s="393"/>
      <c r="K9" s="393"/>
      <c r="L9" s="393"/>
      <c r="M9" s="393"/>
      <c r="Q9" s="335"/>
    </row>
    <row r="10" spans="2:17" ht="9.65" customHeight="1">
      <c r="B10" s="334"/>
      <c r="Q10" s="335"/>
    </row>
    <row r="11" spans="2:17" ht="119.25" customHeight="1">
      <c r="B11" s="399" t="s">
        <v>202</v>
      </c>
      <c r="C11" s="400"/>
      <c r="D11" s="400"/>
      <c r="E11" s="400"/>
      <c r="F11" s="400"/>
      <c r="G11" s="400"/>
      <c r="H11" s="400"/>
      <c r="I11" s="400"/>
      <c r="J11" s="400"/>
      <c r="K11" s="400"/>
      <c r="L11" s="400"/>
      <c r="M11" s="400"/>
      <c r="N11" s="400"/>
      <c r="O11" s="400"/>
      <c r="P11" s="400"/>
      <c r="Q11" s="401"/>
    </row>
    <row r="12" spans="2:17" ht="3" customHeight="1">
      <c r="B12" s="334"/>
      <c r="Q12" s="335"/>
    </row>
    <row r="13" spans="2:17">
      <c r="B13" s="392" t="s">
        <v>172</v>
      </c>
      <c r="C13" s="393"/>
      <c r="D13" s="393"/>
      <c r="E13" s="393"/>
      <c r="F13" s="393"/>
      <c r="G13" s="393"/>
      <c r="H13" s="393"/>
      <c r="I13" s="393"/>
      <c r="J13" s="393"/>
      <c r="K13" s="393"/>
      <c r="L13" s="393"/>
      <c r="M13" s="393"/>
      <c r="Q13" s="335"/>
    </row>
    <row r="14" spans="2:17" ht="9.65" customHeight="1">
      <c r="B14" s="334"/>
      <c r="Q14" s="335"/>
    </row>
    <row r="15" spans="2:17">
      <c r="B15" s="337" t="s">
        <v>176</v>
      </c>
      <c r="M15" s="371"/>
      <c r="Q15" s="335"/>
    </row>
    <row r="16" spans="2:17" ht="60" customHeight="1">
      <c r="B16" s="396" t="s">
        <v>173</v>
      </c>
      <c r="C16" s="402"/>
      <c r="D16" s="402"/>
      <c r="E16" s="402"/>
      <c r="F16" s="402"/>
      <c r="G16" s="402"/>
      <c r="H16" s="402"/>
      <c r="I16" s="402"/>
      <c r="J16" s="402"/>
      <c r="K16" s="402"/>
      <c r="L16" s="402"/>
      <c r="M16" s="402"/>
      <c r="N16" s="402"/>
      <c r="O16" s="402"/>
      <c r="P16" s="402"/>
      <c r="Q16" s="403"/>
    </row>
    <row r="17" spans="2:17">
      <c r="B17" s="334"/>
      <c r="Q17" s="335"/>
    </row>
    <row r="18" spans="2:17">
      <c r="B18" s="337" t="s">
        <v>0</v>
      </c>
      <c r="Q18" s="335"/>
    </row>
    <row r="19" spans="2:17" ht="48.75" customHeight="1">
      <c r="B19" s="396" t="s">
        <v>169</v>
      </c>
      <c r="C19" s="397"/>
      <c r="D19" s="397"/>
      <c r="E19" s="397"/>
      <c r="F19" s="397"/>
      <c r="G19" s="397"/>
      <c r="H19" s="397"/>
      <c r="I19" s="397"/>
      <c r="J19" s="397"/>
      <c r="K19" s="397"/>
      <c r="L19" s="397"/>
      <c r="M19" s="397"/>
      <c r="N19" s="397"/>
      <c r="O19" s="397"/>
      <c r="P19" s="397"/>
      <c r="Q19" s="398"/>
    </row>
    <row r="20" spans="2:17" ht="13.9" customHeight="1">
      <c r="B20" s="334"/>
      <c r="Q20" s="335"/>
    </row>
    <row r="21" spans="2:17">
      <c r="B21" s="337" t="s">
        <v>150</v>
      </c>
      <c r="Q21" s="335"/>
    </row>
    <row r="22" spans="2:17">
      <c r="B22" s="396" t="s">
        <v>174</v>
      </c>
      <c r="C22" s="397"/>
      <c r="D22" s="397"/>
      <c r="E22" s="397"/>
      <c r="F22" s="397"/>
      <c r="G22" s="397"/>
      <c r="H22" s="397"/>
      <c r="I22" s="397"/>
      <c r="J22" s="397"/>
      <c r="K22" s="397"/>
      <c r="L22" s="397"/>
      <c r="M22" s="397"/>
      <c r="N22" s="397"/>
      <c r="O22" s="397"/>
      <c r="P22" s="397"/>
      <c r="Q22" s="398"/>
    </row>
    <row r="23" spans="2:17" ht="42" customHeight="1">
      <c r="B23" s="396"/>
      <c r="C23" s="397"/>
      <c r="D23" s="397"/>
      <c r="E23" s="397"/>
      <c r="F23" s="397"/>
      <c r="G23" s="397"/>
      <c r="H23" s="397"/>
      <c r="I23" s="397"/>
      <c r="J23" s="397"/>
      <c r="K23" s="397"/>
      <c r="L23" s="397"/>
      <c r="M23" s="397"/>
      <c r="N23" s="397"/>
      <c r="O23" s="397"/>
      <c r="P23" s="397"/>
      <c r="Q23" s="398"/>
    </row>
    <row r="24" spans="2:17">
      <c r="B24" s="334"/>
      <c r="Q24" s="335"/>
    </row>
    <row r="25" spans="2:17">
      <c r="B25" s="337" t="s">
        <v>165</v>
      </c>
      <c r="Q25" s="335"/>
    </row>
    <row r="26" spans="2:17">
      <c r="B26" s="404" t="s">
        <v>166</v>
      </c>
      <c r="C26" s="405"/>
      <c r="D26" s="405"/>
      <c r="E26" s="405"/>
      <c r="F26" s="405"/>
      <c r="G26" s="405"/>
      <c r="H26" s="405"/>
      <c r="I26" s="405"/>
      <c r="J26" s="405"/>
      <c r="K26" s="405"/>
      <c r="L26" s="405"/>
      <c r="M26" s="405"/>
      <c r="N26" s="405"/>
      <c r="O26" s="405"/>
      <c r="P26" s="405"/>
      <c r="Q26" s="406"/>
    </row>
    <row r="27" spans="2:17">
      <c r="B27" s="368"/>
      <c r="C27" s="369"/>
      <c r="D27" s="369"/>
      <c r="E27" s="369"/>
      <c r="F27" s="369"/>
      <c r="G27" s="369"/>
      <c r="H27" s="369"/>
      <c r="I27" s="369"/>
      <c r="J27" s="369"/>
      <c r="K27" s="369"/>
      <c r="L27" s="369"/>
      <c r="M27" s="369"/>
      <c r="N27" s="369"/>
      <c r="O27" s="369"/>
      <c r="P27" s="369"/>
      <c r="Q27" s="370"/>
    </row>
    <row r="28" spans="2:17">
      <c r="B28" s="337" t="s">
        <v>152</v>
      </c>
      <c r="Q28" s="335"/>
    </row>
    <row r="29" spans="2:17" ht="48" customHeight="1" thickBot="1">
      <c r="B29" s="407" t="s">
        <v>175</v>
      </c>
      <c r="C29" s="408"/>
      <c r="D29" s="408"/>
      <c r="E29" s="408"/>
      <c r="F29" s="408"/>
      <c r="G29" s="408"/>
      <c r="H29" s="408"/>
      <c r="I29" s="408"/>
      <c r="J29" s="408"/>
      <c r="K29" s="408"/>
      <c r="L29" s="408"/>
      <c r="M29" s="408"/>
      <c r="N29" s="408"/>
      <c r="O29" s="408"/>
      <c r="P29" s="408"/>
      <c r="Q29" s="409"/>
    </row>
    <row r="30" spans="2:17" ht="15" thickBot="1"/>
    <row r="31" spans="2:17">
      <c r="B31" s="357"/>
      <c r="C31" s="358"/>
      <c r="D31" s="358"/>
      <c r="E31" s="358"/>
      <c r="F31" s="358"/>
      <c r="G31" s="358"/>
      <c r="H31" s="358"/>
      <c r="I31" s="358"/>
      <c r="J31" s="358"/>
      <c r="K31" s="358"/>
      <c r="L31" s="358"/>
      <c r="M31" s="358"/>
      <c r="N31" s="358"/>
      <c r="O31" s="358"/>
      <c r="P31" s="358"/>
      <c r="Q31" s="359"/>
    </row>
    <row r="32" spans="2:17" ht="21">
      <c r="B32" s="334"/>
      <c r="C32" s="364" t="s">
        <v>263</v>
      </c>
      <c r="D32" s="363"/>
      <c r="E32" s="363"/>
      <c r="F32" s="363"/>
      <c r="G32" s="363"/>
      <c r="H32" s="363"/>
      <c r="I32" s="363"/>
      <c r="J32" s="363"/>
      <c r="K32" s="363"/>
      <c r="L32" s="363"/>
      <c r="M32" s="363"/>
      <c r="N32" s="363"/>
      <c r="O32" s="363"/>
      <c r="P32" s="363"/>
      <c r="Q32" s="335"/>
    </row>
    <row r="33" spans="2:17">
      <c r="B33" s="334"/>
      <c r="Q33" s="335"/>
    </row>
    <row r="34" spans="2:17" ht="76.150000000000006" customHeight="1">
      <c r="B34" s="334"/>
      <c r="C34" s="410" t="s">
        <v>262</v>
      </c>
      <c r="D34" s="410"/>
      <c r="E34" s="410"/>
      <c r="F34" s="410"/>
      <c r="G34" s="410"/>
      <c r="H34" s="410"/>
      <c r="I34" s="410"/>
      <c r="J34" s="410"/>
      <c r="K34" s="410"/>
      <c r="L34" s="410"/>
      <c r="M34" s="410"/>
      <c r="N34" s="410"/>
      <c r="O34" s="410"/>
      <c r="P34" s="410"/>
      <c r="Q34" s="335"/>
    </row>
    <row r="35" spans="2:17">
      <c r="B35" s="334"/>
      <c r="Q35" s="335"/>
    </row>
    <row r="36" spans="2:17" ht="21">
      <c r="B36" s="334"/>
      <c r="K36" s="386" t="s">
        <v>264</v>
      </c>
      <c r="Q36" s="335"/>
    </row>
    <row r="37" spans="2:17" ht="15" thickBot="1">
      <c r="B37" s="334"/>
      <c r="Q37" s="335"/>
    </row>
    <row r="38" spans="2:17" ht="19" thickBot="1">
      <c r="B38" s="334"/>
      <c r="K38" s="387" t="s">
        <v>193</v>
      </c>
      <c r="M38" s="388">
        <v>0.85</v>
      </c>
      <c r="N38" s="389"/>
      <c r="Q38" s="335"/>
    </row>
    <row r="39" spans="2:17" ht="15" thickBot="1">
      <c r="B39" s="334"/>
      <c r="Q39" s="335"/>
    </row>
    <row r="40" spans="2:17" ht="19" thickBot="1">
      <c r="B40" s="334"/>
      <c r="K40" s="387" t="s">
        <v>194</v>
      </c>
      <c r="M40" s="390">
        <f>VLOOKUP(M38,'Reference table'!B2:C103,2,TRUE)</f>
        <v>2</v>
      </c>
      <c r="N40" s="391"/>
      <c r="Q40" s="335"/>
    </row>
    <row r="41" spans="2:17">
      <c r="B41" s="334"/>
      <c r="Q41" s="335"/>
    </row>
    <row r="42" spans="2:17">
      <c r="B42" s="334"/>
      <c r="Q42" s="335"/>
    </row>
    <row r="43" spans="2:17" ht="21">
      <c r="B43" s="334"/>
      <c r="K43" s="386" t="s">
        <v>192</v>
      </c>
      <c r="Q43" s="335"/>
    </row>
    <row r="44" spans="2:17" ht="15" thickBot="1">
      <c r="B44" s="334"/>
      <c r="Q44" s="335"/>
    </row>
    <row r="45" spans="2:17" ht="19" thickBot="1">
      <c r="B45" s="334"/>
      <c r="K45" s="387" t="s">
        <v>193</v>
      </c>
      <c r="M45" s="388">
        <v>0.9</v>
      </c>
      <c r="N45" s="389"/>
      <c r="Q45" s="335"/>
    </row>
    <row r="46" spans="2:17" ht="15" thickBot="1">
      <c r="B46" s="334"/>
      <c r="Q46" s="335"/>
    </row>
    <row r="47" spans="2:17" ht="19" thickBot="1">
      <c r="B47" s="334"/>
      <c r="K47" s="387" t="s">
        <v>194</v>
      </c>
      <c r="M47" s="390" t="str">
        <f>VLOOKUP(M45,Lookups!A11:B14,2,TRUE)</f>
        <v>2 + Exemplary</v>
      </c>
      <c r="N47" s="391"/>
      <c r="Q47" s="335"/>
    </row>
    <row r="48" spans="2:17">
      <c r="B48" s="334"/>
      <c r="Q48" s="335"/>
    </row>
    <row r="49" spans="2:17" ht="15" thickBot="1">
      <c r="B49" s="360"/>
      <c r="C49" s="361"/>
      <c r="D49" s="361"/>
      <c r="E49" s="361"/>
      <c r="F49" s="361"/>
      <c r="G49" s="361"/>
      <c r="H49" s="361"/>
      <c r="I49" s="361"/>
      <c r="J49" s="361"/>
      <c r="K49" s="361"/>
      <c r="L49" s="361"/>
      <c r="M49" s="361"/>
      <c r="N49" s="361"/>
      <c r="O49" s="361"/>
      <c r="P49" s="361"/>
      <c r="Q49" s="362"/>
    </row>
    <row r="50" spans="2:17"/>
    <row r="51" spans="2:17"/>
    <row r="52" spans="2:17"/>
    <row r="53" spans="2:17"/>
    <row r="54" spans="2:17"/>
    <row r="55" spans="2:17"/>
    <row r="56" spans="2:17"/>
    <row r="57" spans="2:17"/>
    <row r="58" spans="2:17"/>
    <row r="59" spans="2:17"/>
    <row r="60" spans="2:17"/>
    <row r="61" spans="2:17"/>
    <row r="62" spans="2:17"/>
  </sheetData>
  <mergeCells count="15">
    <mergeCell ref="M45:N45"/>
    <mergeCell ref="M47:N47"/>
    <mergeCell ref="M38:N38"/>
    <mergeCell ref="B13:M13"/>
    <mergeCell ref="B5:M5"/>
    <mergeCell ref="B7:Q7"/>
    <mergeCell ref="B9:M9"/>
    <mergeCell ref="B11:Q11"/>
    <mergeCell ref="M40:N40"/>
    <mergeCell ref="B16:Q16"/>
    <mergeCell ref="B19:Q19"/>
    <mergeCell ref="B22:Q23"/>
    <mergeCell ref="B26:Q26"/>
    <mergeCell ref="B29:Q29"/>
    <mergeCell ref="C34:P34"/>
  </mergeCells>
  <dataValidations count="1">
    <dataValidation type="decimal" allowBlank="1" showInputMessage="1" showErrorMessage="1" sqref="M38 M45" xr:uid="{00000000-0002-0000-0100-000000000000}">
      <formula1>0</formula1>
      <formula2>1</formula2>
    </dataValidation>
  </dataValidations>
  <hyperlinks>
    <hyperlink ref="B11:Q11" r:id="rId1" display="https://kb.breeam.com/knowledgebase/building-lca-tools-recognised-by-breeam/" xr:uid="{00000000-0004-0000-0100-000000000000}"/>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rgb="FF3D6864"/>
    <pageSetUpPr fitToPage="1"/>
  </sheetPr>
  <dimension ref="A1:BB117"/>
  <sheetViews>
    <sheetView topLeftCell="B1" workbookViewId="0"/>
  </sheetViews>
  <sheetFormatPr defaultColWidth="9.1796875" defaultRowHeight="14.5"/>
  <cols>
    <col min="1" max="1" width="4.26953125" style="145" hidden="1" customWidth="1"/>
    <col min="2" max="2" width="4.26953125" style="146" customWidth="1"/>
    <col min="3" max="3" width="68.54296875" style="145" customWidth="1"/>
    <col min="4" max="4" width="7.1796875" style="145" bestFit="1" customWidth="1"/>
    <col min="5" max="5" width="7.1796875" style="145" hidden="1" customWidth="1"/>
    <col min="6" max="6" width="0.54296875" style="145" customWidth="1"/>
    <col min="7" max="7" width="6" style="145" customWidth="1"/>
    <col min="8" max="8" width="0.54296875" style="145" customWidth="1"/>
    <col min="9" max="9" width="7.453125" style="145" customWidth="1"/>
    <col min="10" max="10" width="5.26953125" style="145" hidden="1" customWidth="1"/>
    <col min="11" max="11" width="6.7265625" style="266" bestFit="1" customWidth="1"/>
    <col min="12" max="12" width="4.7265625" style="145" hidden="1" customWidth="1"/>
    <col min="13" max="13" width="57.7265625" style="145" bestFit="1" customWidth="1"/>
    <col min="14" max="14" width="0.54296875" style="146" customWidth="1"/>
    <col min="15" max="15" width="5.7265625" style="145" customWidth="1"/>
    <col min="16" max="16" width="5.7265625" style="145" hidden="1" customWidth="1"/>
    <col min="17" max="17" width="0.54296875" style="146" customWidth="1"/>
    <col min="18" max="18" width="9" style="237" customWidth="1"/>
    <col min="19" max="19" width="0.54296875" style="146" customWidth="1"/>
    <col min="20" max="20" width="7.7265625" style="237" bestFit="1" customWidth="1"/>
    <col min="21" max="21" width="0.54296875" style="146" customWidth="1"/>
    <col min="22" max="22" width="7.1796875" style="237" bestFit="1" customWidth="1"/>
    <col min="23" max="23" width="3.81640625" style="237" hidden="1" customWidth="1"/>
    <col min="24" max="25" width="9.1796875" style="265" hidden="1" customWidth="1"/>
    <col min="26" max="26" width="9.81640625" style="265" hidden="1" customWidth="1"/>
    <col min="27" max="33" width="9.1796875" style="145" hidden="1" customWidth="1"/>
    <col min="34" max="16384" width="9.179687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43" t="s">
        <v>147</v>
      </c>
      <c r="D2" s="543"/>
      <c r="E2" s="543"/>
      <c r="F2" s="543"/>
      <c r="G2" s="543"/>
      <c r="H2" s="543"/>
      <c r="I2" s="543"/>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94.15" customHeight="1" thickBot="1">
      <c r="A5" s="157"/>
      <c r="B5" s="158"/>
      <c r="C5" s="480" t="s">
        <v>163</v>
      </c>
      <c r="D5" s="481"/>
      <c r="E5" s="481"/>
      <c r="F5" s="481"/>
      <c r="G5" s="481"/>
      <c r="H5" s="481"/>
      <c r="I5" s="481"/>
      <c r="J5" s="481"/>
      <c r="K5" s="481"/>
      <c r="L5" s="481"/>
      <c r="M5" s="481"/>
      <c r="N5" s="481"/>
      <c r="O5" s="481"/>
      <c r="P5" s="481"/>
      <c r="Q5" s="481"/>
      <c r="R5" s="481"/>
      <c r="S5" s="481"/>
      <c r="T5" s="481"/>
      <c r="U5" s="481"/>
      <c r="V5" s="482"/>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44" t="s">
        <v>47</v>
      </c>
      <c r="P7" s="163"/>
      <c r="Q7" s="163"/>
      <c r="R7" s="164"/>
      <c r="S7" s="163"/>
      <c r="T7" s="164"/>
      <c r="U7" s="163"/>
      <c r="V7" s="164"/>
      <c r="W7" s="165"/>
      <c r="X7" s="149"/>
      <c r="Y7" s="149"/>
      <c r="Z7" s="149"/>
      <c r="AA7" s="146"/>
      <c r="AB7" s="146"/>
      <c r="AC7" s="146"/>
      <c r="AD7" s="146"/>
      <c r="AE7" s="146"/>
      <c r="AF7" s="146"/>
      <c r="AG7" s="146"/>
      <c r="AH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45"/>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515" t="s">
        <v>170</v>
      </c>
      <c r="AJ9" s="515"/>
      <c r="AK9" s="515"/>
      <c r="AL9" s="515"/>
      <c r="AM9" s="515"/>
      <c r="AN9" s="515"/>
      <c r="AO9" s="515"/>
      <c r="AP9" s="146"/>
      <c r="AQ9" s="146"/>
      <c r="AR9" s="146"/>
      <c r="AS9" s="146"/>
      <c r="AT9" s="146"/>
      <c r="AU9" s="146"/>
      <c r="AV9" s="146"/>
      <c r="AW9" s="146"/>
      <c r="AX9" s="146"/>
      <c r="AY9" s="146"/>
      <c r="AZ9" s="146"/>
      <c r="BA9" s="146"/>
    </row>
    <row r="10" spans="1:53" ht="18" customHeight="1">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515"/>
      <c r="AJ10" s="515"/>
      <c r="AK10" s="515"/>
      <c r="AL10" s="515"/>
      <c r="AM10" s="515"/>
      <c r="AN10" s="515"/>
      <c r="AO10" s="515"/>
      <c r="AP10" s="146"/>
      <c r="AQ10" s="146"/>
      <c r="AR10" s="146"/>
      <c r="AS10" s="146"/>
      <c r="AT10" s="146"/>
      <c r="AU10" s="146"/>
      <c r="AV10" s="146"/>
      <c r="AW10" s="146"/>
      <c r="AX10" s="146"/>
      <c r="AY10" s="146"/>
      <c r="AZ10" s="146"/>
      <c r="BA10" s="146"/>
    </row>
    <row r="11" spans="1:53" ht="18" customHeight="1">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46" t="s">
        <v>76</v>
      </c>
      <c r="AB11" s="546"/>
      <c r="AC11" s="146"/>
      <c r="AD11" s="146"/>
      <c r="AE11" s="146"/>
      <c r="AF11" s="146"/>
      <c r="AG11" s="146"/>
      <c r="AH11" s="146"/>
      <c r="AI11" s="516" t="s">
        <v>171</v>
      </c>
      <c r="AJ11" s="516"/>
      <c r="AK11" s="516"/>
      <c r="AL11" s="516"/>
      <c r="AM11" s="516"/>
      <c r="AN11" s="516"/>
      <c r="AO11" s="516"/>
      <c r="AP11" s="146"/>
      <c r="AQ11" s="146"/>
      <c r="AR11" s="146"/>
      <c r="AS11" s="146"/>
      <c r="AT11" s="146"/>
      <c r="AU11" s="146"/>
      <c r="AV11" s="146"/>
      <c r="AW11" s="146"/>
      <c r="AX11" s="146"/>
      <c r="AY11" s="146"/>
      <c r="AZ11" s="146"/>
      <c r="BA11" s="146"/>
    </row>
    <row r="12" spans="1:53" ht="15.5">
      <c r="C12" s="526" t="s">
        <v>68</v>
      </c>
      <c r="D12" s="527"/>
      <c r="E12" s="190">
        <v>1</v>
      </c>
      <c r="F12" s="85"/>
      <c r="G12" s="83">
        <f>E12*$A$10</f>
        <v>2</v>
      </c>
      <c r="H12" s="85"/>
      <c r="I12" s="200" t="s">
        <v>49</v>
      </c>
      <c r="J12" s="190">
        <f>IF(I12="Y",G12,0)</f>
        <v>2</v>
      </c>
      <c r="K12" s="122"/>
      <c r="L12" s="201"/>
      <c r="M12" s="344" t="s">
        <v>23</v>
      </c>
      <c r="N12" s="203"/>
      <c r="O12" s="204" t="s">
        <v>21</v>
      </c>
      <c r="P12" s="205">
        <v>2</v>
      </c>
      <c r="Q12" s="203"/>
      <c r="R12" s="90" t="s">
        <v>49</v>
      </c>
      <c r="S12" s="203"/>
      <c r="T12" s="87">
        <f t="shared" ref="T12:T27" si="0">IF(R12="Y",P12*$L$10,"")</f>
        <v>2</v>
      </c>
      <c r="U12" s="203"/>
      <c r="V12" s="206" t="s">
        <v>49</v>
      </c>
      <c r="W12" s="207">
        <f t="shared" ref="W12:W27" si="1">IF(V12="Y", T12, 0)</f>
        <v>2</v>
      </c>
      <c r="X12" s="149">
        <f>IF(OR(R12="N",W12&gt;0),1,0)</f>
        <v>1</v>
      </c>
      <c r="Y12" s="149"/>
      <c r="Z12" s="149"/>
      <c r="AA12" s="208">
        <f>K11</f>
        <v>1</v>
      </c>
      <c r="AB12" s="146"/>
      <c r="AC12" s="146"/>
      <c r="AD12" s="146"/>
      <c r="AE12" s="146"/>
      <c r="AF12" s="146"/>
      <c r="AG12" s="146"/>
      <c r="AH12" s="146"/>
      <c r="AI12" s="516"/>
      <c r="AJ12" s="516"/>
      <c r="AK12" s="516"/>
      <c r="AL12" s="516"/>
      <c r="AM12" s="516"/>
      <c r="AN12" s="516"/>
      <c r="AO12" s="516"/>
      <c r="AP12" s="146"/>
      <c r="AQ12" s="146"/>
      <c r="AR12" s="146"/>
      <c r="AS12" s="146"/>
      <c r="AT12" s="146"/>
      <c r="AU12" s="146"/>
      <c r="AV12" s="146"/>
      <c r="AW12" s="146"/>
      <c r="AX12" s="146"/>
      <c r="AY12" s="146"/>
      <c r="AZ12" s="146"/>
      <c r="BA12" s="146"/>
    </row>
    <row r="13" spans="1:53" ht="15.65" customHeight="1">
      <c r="C13" s="531" t="s">
        <v>69</v>
      </c>
      <c r="D13" s="531"/>
      <c r="E13" s="190">
        <v>2</v>
      </c>
      <c r="F13" s="85"/>
      <c r="G13" s="83">
        <f>E13*$A$10</f>
        <v>4</v>
      </c>
      <c r="H13" s="85"/>
      <c r="I13" s="200" t="s">
        <v>49</v>
      </c>
      <c r="J13" s="190">
        <f>IF(I13="Y",G13,0)</f>
        <v>4</v>
      </c>
      <c r="K13" s="122"/>
      <c r="L13" s="201"/>
      <c r="M13" s="344" t="s">
        <v>9</v>
      </c>
      <c r="N13" s="85"/>
      <c r="O13" s="204" t="s">
        <v>21</v>
      </c>
      <c r="P13" s="205">
        <v>2</v>
      </c>
      <c r="Q13" s="85"/>
      <c r="R13" s="90" t="s">
        <v>49</v>
      </c>
      <c r="S13" s="85"/>
      <c r="T13" s="87">
        <f t="shared" si="0"/>
        <v>2</v>
      </c>
      <c r="U13" s="85"/>
      <c r="V13" s="206" t="s">
        <v>49</v>
      </c>
      <c r="W13" s="207">
        <f t="shared" si="1"/>
        <v>2</v>
      </c>
      <c r="X13" s="149">
        <f>IF(OR(R13="N",W13&gt;0),1,0)</f>
        <v>1</v>
      </c>
      <c r="Y13" s="149"/>
      <c r="Z13" s="209"/>
      <c r="AA13" s="210">
        <f>K17</f>
        <v>1</v>
      </c>
      <c r="AB13" s="146"/>
      <c r="AC13" s="146"/>
      <c r="AD13" s="146"/>
      <c r="AE13" s="146"/>
      <c r="AF13" s="146"/>
      <c r="AG13" s="146"/>
      <c r="AH13" s="146"/>
      <c r="AI13" s="516"/>
      <c r="AJ13" s="516"/>
      <c r="AK13" s="516"/>
      <c r="AL13" s="516"/>
      <c r="AM13" s="516"/>
      <c r="AN13" s="516"/>
      <c r="AO13" s="516"/>
      <c r="AP13" s="146"/>
      <c r="AQ13" s="146"/>
      <c r="AR13" s="146"/>
      <c r="AS13" s="146"/>
      <c r="AT13" s="146"/>
      <c r="AU13" s="146"/>
      <c r="AV13" s="146"/>
      <c r="AW13" s="146"/>
      <c r="AX13" s="146"/>
      <c r="AY13" s="146"/>
      <c r="AZ13" s="146"/>
      <c r="BA13" s="146"/>
    </row>
    <row r="14" spans="1:53" ht="15.65" customHeight="1">
      <c r="C14" s="146"/>
      <c r="D14" s="211" t="s">
        <v>56</v>
      </c>
      <c r="E14" s="146"/>
      <c r="F14" s="135"/>
      <c r="G14" s="100">
        <f>SUM(G11:G13)</f>
        <v>8</v>
      </c>
      <c r="H14" s="135"/>
      <c r="I14" s="101">
        <f>SUM(J11:J13)</f>
        <v>8</v>
      </c>
      <c r="J14" s="190"/>
      <c r="K14" s="122"/>
      <c r="L14" s="201"/>
      <c r="M14" s="344" t="s">
        <v>6</v>
      </c>
      <c r="N14" s="85"/>
      <c r="O14" s="212"/>
      <c r="P14" s="205">
        <v>2</v>
      </c>
      <c r="Q14" s="85"/>
      <c r="R14" s="90" t="s">
        <v>49</v>
      </c>
      <c r="S14" s="85"/>
      <c r="T14" s="87">
        <f t="shared" si="0"/>
        <v>2</v>
      </c>
      <c r="U14" s="85"/>
      <c r="V14" s="206" t="s">
        <v>49</v>
      </c>
      <c r="W14" s="207">
        <f t="shared" si="1"/>
        <v>2</v>
      </c>
      <c r="X14" s="149"/>
      <c r="Y14" s="149"/>
      <c r="Z14" s="209"/>
      <c r="AA14" s="210">
        <f>K28</f>
        <v>1</v>
      </c>
      <c r="AB14" s="146"/>
      <c r="AC14" s="146"/>
      <c r="AD14" s="146"/>
      <c r="AE14" s="146"/>
      <c r="AF14" s="146"/>
      <c r="AG14" s="146"/>
      <c r="AH14" s="146"/>
      <c r="AP14" s="146"/>
      <c r="AQ14" s="146"/>
      <c r="AR14" s="146"/>
      <c r="AS14" s="146"/>
      <c r="AT14" s="146"/>
      <c r="AU14" s="146"/>
      <c r="AV14" s="146"/>
      <c r="AW14" s="146"/>
      <c r="AX14" s="146"/>
      <c r="AY14" s="146"/>
      <c r="AZ14" s="146"/>
      <c r="BA14" s="146"/>
    </row>
    <row r="15" spans="1:53" ht="15.5">
      <c r="C15" s="213"/>
      <c r="D15" s="213"/>
      <c r="E15" s="213"/>
      <c r="F15" s="213"/>
      <c r="G15" s="213"/>
      <c r="H15" s="213"/>
      <c r="I15" s="213"/>
      <c r="J15" s="213"/>
      <c r="K15" s="122"/>
      <c r="L15" s="201"/>
      <c r="M15" s="344" t="s">
        <v>14</v>
      </c>
      <c r="N15" s="85"/>
      <c r="O15" s="204" t="s">
        <v>21</v>
      </c>
      <c r="P15" s="205">
        <v>2</v>
      </c>
      <c r="Q15" s="85"/>
      <c r="R15" s="90" t="s">
        <v>49</v>
      </c>
      <c r="S15" s="85"/>
      <c r="T15" s="87">
        <f t="shared" si="0"/>
        <v>2</v>
      </c>
      <c r="U15" s="85"/>
      <c r="V15" s="206" t="s">
        <v>49</v>
      </c>
      <c r="W15" s="207">
        <f t="shared" si="1"/>
        <v>2</v>
      </c>
      <c r="X15" s="149">
        <f>IF(OR(R15="N",W15&gt;0),1,0)</f>
        <v>1</v>
      </c>
      <c r="Y15" s="149"/>
      <c r="Z15" s="209"/>
      <c r="AA15" s="210">
        <f>SUM(K34:K36)</f>
        <v>2</v>
      </c>
      <c r="AB15" s="146"/>
      <c r="AC15" s="146"/>
      <c r="AD15" s="146"/>
      <c r="AE15" s="146"/>
      <c r="AF15" s="146"/>
      <c r="AG15" s="186" t="s">
        <v>77</v>
      </c>
      <c r="AH15" s="146"/>
      <c r="AP15" s="146"/>
      <c r="AQ15" s="146"/>
      <c r="AR15" s="146"/>
      <c r="AS15" s="146"/>
      <c r="AT15" s="146"/>
      <c r="AU15" s="146"/>
      <c r="AV15" s="146"/>
      <c r="AW15" s="146"/>
      <c r="AX15" s="146"/>
      <c r="AY15" s="146"/>
      <c r="AZ15" s="146"/>
      <c r="BA15" s="146"/>
    </row>
    <row r="16" spans="1:53" ht="18.5">
      <c r="A16" s="185">
        <v>2</v>
      </c>
      <c r="B16" s="186"/>
      <c r="C16" s="187" t="s">
        <v>70</v>
      </c>
      <c r="D16" s="214"/>
      <c r="E16" s="146"/>
      <c r="F16" s="215"/>
      <c r="G16" s="216" t="s">
        <v>3</v>
      </c>
      <c r="H16" s="215"/>
      <c r="I16" s="217"/>
      <c r="J16" s="190"/>
      <c r="K16" s="122"/>
      <c r="L16" s="201"/>
      <c r="M16" s="344" t="s">
        <v>22</v>
      </c>
      <c r="N16" s="85"/>
      <c r="O16" s="347"/>
      <c r="P16" s="205">
        <v>2</v>
      </c>
      <c r="Q16" s="85"/>
      <c r="R16" s="90" t="s">
        <v>49</v>
      </c>
      <c r="S16" s="85"/>
      <c r="T16" s="87">
        <f t="shared" si="0"/>
        <v>2</v>
      </c>
      <c r="U16" s="85"/>
      <c r="V16" s="206" t="s">
        <v>49</v>
      </c>
      <c r="W16" s="207">
        <f t="shared" si="1"/>
        <v>2</v>
      </c>
      <c r="X16" s="149"/>
      <c r="Y16" s="149"/>
      <c r="Z16" s="209"/>
      <c r="AA16" s="210">
        <f>SUM(K40:K46)</f>
        <v>4</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5">
      <c r="C17" s="547" t="s">
        <v>4</v>
      </c>
      <c r="D17" s="547"/>
      <c r="E17" s="218">
        <v>1</v>
      </c>
      <c r="F17" s="85"/>
      <c r="G17" s="83">
        <f>E17*$A$16</f>
        <v>2</v>
      </c>
      <c r="H17" s="85"/>
      <c r="I17" s="200" t="s">
        <v>49</v>
      </c>
      <c r="J17" s="190">
        <f>IF(I17="Y",G17,0)</f>
        <v>2</v>
      </c>
      <c r="K17" s="121">
        <f>IF(OR(J17,J18,J19,J20,J21&gt;0),1,0)</f>
        <v>1</v>
      </c>
      <c r="M17" s="344" t="s">
        <v>36</v>
      </c>
      <c r="N17" s="85"/>
      <c r="O17" s="204" t="s">
        <v>21</v>
      </c>
      <c r="P17" s="205">
        <v>2</v>
      </c>
      <c r="Q17" s="85"/>
      <c r="R17" s="90" t="s">
        <v>49</v>
      </c>
      <c r="S17" s="85"/>
      <c r="T17" s="87">
        <f t="shared" si="0"/>
        <v>2</v>
      </c>
      <c r="U17" s="85"/>
      <c r="V17" s="206" t="s">
        <v>49</v>
      </c>
      <c r="W17" s="207">
        <f t="shared" si="1"/>
        <v>2</v>
      </c>
      <c r="X17" s="149">
        <f>IF(OR(R17="N",W17&gt;0),1,0)</f>
        <v>1</v>
      </c>
      <c r="Y17" s="149"/>
      <c r="Z17" s="209"/>
      <c r="AA17" s="210">
        <f>SUM(K50:K52)</f>
        <v>2</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5">
      <c r="C18" s="547" t="s">
        <v>42</v>
      </c>
      <c r="D18" s="547"/>
      <c r="E18" s="218">
        <v>2</v>
      </c>
      <c r="F18" s="85"/>
      <c r="G18" s="83">
        <f>E18*$A$16</f>
        <v>4</v>
      </c>
      <c r="H18" s="85"/>
      <c r="I18" s="200" t="s">
        <v>49</v>
      </c>
      <c r="J18" s="190">
        <f>IF(I18="Y",G18,0)</f>
        <v>4</v>
      </c>
      <c r="K18" s="121"/>
      <c r="M18" s="344" t="s">
        <v>7</v>
      </c>
      <c r="N18" s="85"/>
      <c r="O18" s="347"/>
      <c r="P18" s="205">
        <v>1</v>
      </c>
      <c r="Q18" s="85"/>
      <c r="R18" s="90" t="s">
        <v>49</v>
      </c>
      <c r="S18" s="85"/>
      <c r="T18" s="87">
        <f t="shared" si="0"/>
        <v>1</v>
      </c>
      <c r="U18" s="85"/>
      <c r="V18" s="20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5">
      <c r="C19" s="542" t="s">
        <v>5</v>
      </c>
      <c r="D19" s="542"/>
      <c r="E19" s="219">
        <v>3</v>
      </c>
      <c r="F19" s="85"/>
      <c r="G19" s="83">
        <f>E19*$A$16</f>
        <v>6</v>
      </c>
      <c r="H19" s="85"/>
      <c r="I19" s="200" t="s">
        <v>49</v>
      </c>
      <c r="J19" s="190">
        <f>IF(I19="Y",G19,0)</f>
        <v>6</v>
      </c>
      <c r="K19" s="121"/>
      <c r="M19" s="344" t="s">
        <v>41</v>
      </c>
      <c r="N19" s="85"/>
      <c r="O19" s="347"/>
      <c r="P19" s="205">
        <v>1</v>
      </c>
      <c r="Q19" s="85"/>
      <c r="R19" s="90" t="s">
        <v>49</v>
      </c>
      <c r="S19" s="85"/>
      <c r="T19" s="87">
        <f t="shared" si="0"/>
        <v>1</v>
      </c>
      <c r="U19" s="85"/>
      <c r="V19" s="20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5">
      <c r="C20" s="542" t="s">
        <v>87</v>
      </c>
      <c r="D20" s="542"/>
      <c r="E20" s="220">
        <v>4</v>
      </c>
      <c r="G20" s="84">
        <f>E20*$A$16</f>
        <v>8</v>
      </c>
      <c r="I20" s="206" t="s">
        <v>49</v>
      </c>
      <c r="J20" s="190">
        <f>IF(I20="Y",G20,0)</f>
        <v>8</v>
      </c>
      <c r="K20" s="121"/>
      <c r="M20" s="344" t="s">
        <v>40</v>
      </c>
      <c r="N20" s="85"/>
      <c r="O20" s="347"/>
      <c r="P20" s="205">
        <v>1</v>
      </c>
      <c r="Q20" s="85"/>
      <c r="R20" s="90" t="s">
        <v>49</v>
      </c>
      <c r="S20" s="85"/>
      <c r="T20" s="87">
        <f t="shared" si="0"/>
        <v>1</v>
      </c>
      <c r="U20" s="85"/>
      <c r="V20" s="20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5">
      <c r="C21" s="548" t="s">
        <v>161</v>
      </c>
      <c r="D21" s="548"/>
      <c r="E21" s="219">
        <v>6</v>
      </c>
      <c r="F21" s="85"/>
      <c r="G21" s="83">
        <f>E21*$A$16</f>
        <v>12</v>
      </c>
      <c r="H21" s="85"/>
      <c r="I21" s="206" t="s">
        <v>49</v>
      </c>
      <c r="J21" s="190">
        <f>IF(I21="Y",G21,0)</f>
        <v>12</v>
      </c>
      <c r="K21" s="121"/>
      <c r="M21" s="344" t="s">
        <v>15</v>
      </c>
      <c r="N21" s="85"/>
      <c r="O21" s="347"/>
      <c r="P21" s="205">
        <v>1</v>
      </c>
      <c r="Q21" s="85"/>
      <c r="R21" s="90" t="s">
        <v>49</v>
      </c>
      <c r="S21" s="85"/>
      <c r="T21" s="87">
        <f t="shared" si="0"/>
        <v>1</v>
      </c>
      <c r="U21" s="85"/>
      <c r="V21" s="20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5">
      <c r="C22" s="538" t="s">
        <v>72</v>
      </c>
      <c r="D22" s="539"/>
      <c r="G22" s="135"/>
      <c r="H22" s="135"/>
      <c r="I22" s="217"/>
      <c r="J22" s="190"/>
      <c r="K22" s="121"/>
      <c r="M22" s="344" t="s">
        <v>10</v>
      </c>
      <c r="N22" s="85"/>
      <c r="O22" s="204" t="s">
        <v>21</v>
      </c>
      <c r="P22" s="205">
        <v>1</v>
      </c>
      <c r="Q22" s="85"/>
      <c r="R22" s="90" t="s">
        <v>49</v>
      </c>
      <c r="S22" s="85"/>
      <c r="T22" s="87">
        <f t="shared" si="0"/>
        <v>1</v>
      </c>
      <c r="U22" s="85"/>
      <c r="V22" s="206" t="s">
        <v>49</v>
      </c>
      <c r="W22" s="207">
        <f t="shared" si="1"/>
        <v>1</v>
      </c>
      <c r="X22" s="149">
        <f>IF(OR(R22="N",W22&gt;0),1,0)</f>
        <v>1</v>
      </c>
      <c r="Y22" s="149"/>
      <c r="Z22" s="149"/>
      <c r="AA22" s="210">
        <f>X20</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5">
      <c r="C23" s="538" t="s">
        <v>73</v>
      </c>
      <c r="D23" s="539"/>
      <c r="E23" s="146"/>
      <c r="G23" s="135"/>
      <c r="H23" s="135"/>
      <c r="I23" s="217"/>
      <c r="J23" s="190"/>
      <c r="K23" s="121"/>
      <c r="M23" s="344" t="s">
        <v>8</v>
      </c>
      <c r="N23" s="85"/>
      <c r="O23" s="204" t="s">
        <v>21</v>
      </c>
      <c r="P23" s="205">
        <v>1</v>
      </c>
      <c r="Q23" s="85"/>
      <c r="R23" s="90" t="s">
        <v>49</v>
      </c>
      <c r="S23" s="85"/>
      <c r="T23" s="87">
        <f t="shared" si="0"/>
        <v>1</v>
      </c>
      <c r="U23" s="85"/>
      <c r="V23" s="20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 thickBot="1">
      <c r="C24" s="538" t="s">
        <v>88</v>
      </c>
      <c r="D24" s="539"/>
      <c r="E24" s="146"/>
      <c r="G24" s="135"/>
      <c r="H24" s="135"/>
      <c r="I24" s="217"/>
      <c r="J24" s="190"/>
      <c r="K24" s="121"/>
      <c r="M24" s="344" t="s">
        <v>37</v>
      </c>
      <c r="N24" s="85"/>
      <c r="O24" s="347"/>
      <c r="P24" s="205">
        <v>1</v>
      </c>
      <c r="Q24" s="85"/>
      <c r="R24" s="90" t="s">
        <v>49</v>
      </c>
      <c r="S24" s="85"/>
      <c r="T24" s="87">
        <f t="shared" si="0"/>
        <v>1</v>
      </c>
      <c r="U24" s="85"/>
      <c r="V24" s="20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 thickBot="1">
      <c r="C25" s="540" t="s">
        <v>74</v>
      </c>
      <c r="D25" s="541"/>
      <c r="E25" s="146"/>
      <c r="G25" s="135"/>
      <c r="H25" s="135"/>
      <c r="I25" s="217"/>
      <c r="J25" s="190"/>
      <c r="K25" s="121"/>
      <c r="M25" s="344" t="s">
        <v>59</v>
      </c>
      <c r="N25" s="85"/>
      <c r="O25" s="347"/>
      <c r="P25" s="205">
        <v>0.5</v>
      </c>
      <c r="Q25" s="85"/>
      <c r="R25" s="90" t="s">
        <v>49</v>
      </c>
      <c r="S25" s="85"/>
      <c r="T25" s="87">
        <f t="shared" si="0"/>
        <v>0.5</v>
      </c>
      <c r="U25" s="85"/>
      <c r="V25" s="206"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5">
      <c r="C26" s="327" t="s">
        <v>157</v>
      </c>
      <c r="D26" s="211" t="s">
        <v>56</v>
      </c>
      <c r="E26" s="146"/>
      <c r="F26" s="135"/>
      <c r="G26" s="100">
        <f>MAX(G17:G21)</f>
        <v>12</v>
      </c>
      <c r="H26" s="135"/>
      <c r="I26" s="101">
        <f>MAX(J17:J21)</f>
        <v>12</v>
      </c>
      <c r="J26" s="190"/>
      <c r="K26" s="121"/>
      <c r="M26" s="344" t="s">
        <v>11</v>
      </c>
      <c r="N26" s="85"/>
      <c r="O26" s="347"/>
      <c r="P26" s="205">
        <v>0.5</v>
      </c>
      <c r="Q26" s="85"/>
      <c r="R26" s="90" t="s">
        <v>49</v>
      </c>
      <c r="S26" s="85"/>
      <c r="T26" s="87">
        <f t="shared" si="0"/>
        <v>0.5</v>
      </c>
      <c r="U26" s="85"/>
      <c r="V26" s="20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30" t="s">
        <v>89</v>
      </c>
      <c r="D27" s="530"/>
      <c r="E27" s="146"/>
      <c r="F27" s="215"/>
      <c r="G27" s="238" t="s">
        <v>2</v>
      </c>
      <c r="H27" s="215"/>
      <c r="I27" s="217"/>
      <c r="J27" s="190"/>
      <c r="K27" s="121"/>
      <c r="M27" s="344" t="s">
        <v>13</v>
      </c>
      <c r="N27" s="85"/>
      <c r="O27" s="347"/>
      <c r="P27" s="205">
        <v>0.5</v>
      </c>
      <c r="Q27" s="85"/>
      <c r="R27" s="90" t="s">
        <v>49</v>
      </c>
      <c r="S27" s="85"/>
      <c r="T27" s="87">
        <f t="shared" si="0"/>
        <v>0.5</v>
      </c>
      <c r="U27" s="85"/>
      <c r="V27" s="20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5">
      <c r="A28" s="185"/>
      <c r="B28" s="186"/>
      <c r="C28" s="542" t="s">
        <v>0</v>
      </c>
      <c r="D28" s="542"/>
      <c r="E28" s="219">
        <v>2</v>
      </c>
      <c r="F28" s="85"/>
      <c r="G28" s="83">
        <f>E28*$A$27</f>
        <v>4</v>
      </c>
      <c r="H28" s="85"/>
      <c r="I28" s="200" t="s">
        <v>49</v>
      </c>
      <c r="J28" s="190">
        <f>IF(I28="Y",G28,0)</f>
        <v>4</v>
      </c>
      <c r="K28" s="121">
        <f>IF(OR(J28,J29,J30&gt;0),1,0)</f>
        <v>1</v>
      </c>
      <c r="M28" s="344" t="s">
        <v>12</v>
      </c>
      <c r="N28" s="223"/>
      <c r="O28" s="347"/>
      <c r="P28" s="205">
        <v>0.5</v>
      </c>
      <c r="Q28" s="223"/>
      <c r="R28" s="90" t="s">
        <v>49</v>
      </c>
      <c r="S28" s="223"/>
      <c r="T28" s="87">
        <f>IF(R28="Y",P28*$L$10,"")</f>
        <v>0.5</v>
      </c>
      <c r="U28" s="223"/>
      <c r="V28" s="20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5">
      <c r="C29" s="542" t="s">
        <v>44</v>
      </c>
      <c r="D29" s="542"/>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2" t="s">
        <v>79</v>
      </c>
      <c r="D30" s="533"/>
      <c r="E30" s="228">
        <v>1</v>
      </c>
      <c r="F30" s="229"/>
      <c r="G30" s="427">
        <f>E30*$A$27</f>
        <v>2</v>
      </c>
      <c r="H30" s="135"/>
      <c r="I30" s="528" t="s">
        <v>49</v>
      </c>
      <c r="J30" s="190">
        <f>IF(I30="Y",G30,0)</f>
        <v>2</v>
      </c>
      <c r="K30" s="121"/>
      <c r="M30" s="345" t="s">
        <v>28</v>
      </c>
      <c r="N30" s="203"/>
      <c r="O30" s="346"/>
      <c r="P30" s="205">
        <v>2</v>
      </c>
      <c r="Q30" s="203"/>
      <c r="R30" s="90" t="s">
        <v>49</v>
      </c>
      <c r="S30" s="203"/>
      <c r="T30" s="87">
        <f t="shared" ref="T30:T36" si="2">IF(R30="Y",P30*$L$10,"")</f>
        <v>2</v>
      </c>
      <c r="U30" s="203"/>
      <c r="V30" s="206" t="s">
        <v>50</v>
      </c>
      <c r="W30" s="207">
        <f t="shared" ref="W30:W36" si="3">IF(V30="Y", T30, 0)</f>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4"/>
      <c r="D31" s="535"/>
      <c r="G31" s="428"/>
      <c r="I31" s="529"/>
      <c r="J31" s="232"/>
      <c r="K31" s="121"/>
      <c r="M31" s="345" t="s">
        <v>20</v>
      </c>
      <c r="N31" s="85"/>
      <c r="O31" s="346"/>
      <c r="P31" s="205">
        <v>1</v>
      </c>
      <c r="Q31" s="85"/>
      <c r="R31" s="9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5">
      <c r="C32" s="327" t="s">
        <v>157</v>
      </c>
      <c r="D32" s="100" t="s">
        <v>56</v>
      </c>
      <c r="E32" s="146">
        <f>SUM(E28:E30)</f>
        <v>5</v>
      </c>
      <c r="F32" s="135"/>
      <c r="G32" s="100">
        <f>SUM(G28:G30)</f>
        <v>10</v>
      </c>
      <c r="H32" s="135"/>
      <c r="I32" s="101">
        <f>SUM(J28:J30)</f>
        <v>10</v>
      </c>
      <c r="J32" s="190"/>
      <c r="K32" s="121"/>
      <c r="M32" s="345" t="s">
        <v>17</v>
      </c>
      <c r="N32" s="85"/>
      <c r="O32" s="346"/>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30" t="s">
        <v>90</v>
      </c>
      <c r="D33" s="530"/>
      <c r="E33" s="146"/>
      <c r="F33" s="215"/>
      <c r="G33" s="216" t="s">
        <v>2</v>
      </c>
      <c r="H33" s="215"/>
      <c r="I33" s="217"/>
      <c r="J33" s="190"/>
      <c r="K33" s="121"/>
      <c r="M33" s="345" t="s">
        <v>19</v>
      </c>
      <c r="N33" s="85"/>
      <c r="O33" s="346"/>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17" t="s">
        <v>80</v>
      </c>
      <c r="D34" s="517"/>
      <c r="E34" s="219">
        <v>0</v>
      </c>
      <c r="F34" s="85"/>
      <c r="G34" s="83">
        <f>E34*$A$33</f>
        <v>0</v>
      </c>
      <c r="H34" s="85"/>
      <c r="I34" s="200" t="s">
        <v>49</v>
      </c>
      <c r="J34" s="190">
        <f>IF(I34="Y",G34,0)</f>
        <v>0</v>
      </c>
      <c r="K34" s="121">
        <f>IF(I34="Y",1,0)</f>
        <v>1</v>
      </c>
      <c r="M34" s="345" t="s">
        <v>18</v>
      </c>
      <c r="N34" s="85"/>
      <c r="O34" s="346"/>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4" t="s">
        <v>156</v>
      </c>
      <c r="D35" s="414"/>
      <c r="E35" s="219">
        <v>2.5</v>
      </c>
      <c r="F35" s="85"/>
      <c r="G35" s="83">
        <f>E35*$A$33</f>
        <v>5</v>
      </c>
      <c r="H35" s="85"/>
      <c r="I35" s="200" t="s">
        <v>50</v>
      </c>
      <c r="J35" s="190">
        <f>IF(I35="Y",G35,0)</f>
        <v>0</v>
      </c>
      <c r="K35" s="121">
        <f>IF(I35="Y",1,0)</f>
        <v>0</v>
      </c>
      <c r="M35" s="345" t="s">
        <v>26</v>
      </c>
      <c r="N35" s="85"/>
      <c r="O35" s="346"/>
      <c r="P35" s="205">
        <v>1</v>
      </c>
      <c r="Q35" s="85"/>
      <c r="R35" s="90" t="s">
        <v>49</v>
      </c>
      <c r="S35" s="85"/>
      <c r="T35" s="87">
        <f t="shared" si="2"/>
        <v>1</v>
      </c>
      <c r="U35" s="85"/>
      <c r="V35" s="206"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5">
      <c r="C36" s="531" t="s">
        <v>81</v>
      </c>
      <c r="D36" s="531"/>
      <c r="E36" s="233">
        <v>2.5</v>
      </c>
      <c r="F36" s="85"/>
      <c r="G36" s="83">
        <f>E36*$A$33</f>
        <v>5</v>
      </c>
      <c r="H36" s="85"/>
      <c r="I36" s="200" t="s">
        <v>49</v>
      </c>
      <c r="J36" s="190">
        <f>IF(I36="Y",G36,0)</f>
        <v>5</v>
      </c>
      <c r="K36" s="121">
        <f>IF(I36="Y",1,0)</f>
        <v>1</v>
      </c>
      <c r="M36" s="344" t="s">
        <v>16</v>
      </c>
      <c r="N36" s="85"/>
      <c r="O36" s="347"/>
      <c r="P36" s="205">
        <v>0.5</v>
      </c>
      <c r="Q36" s="85"/>
      <c r="R36" s="90" t="s">
        <v>49</v>
      </c>
      <c r="S36" s="85"/>
      <c r="T36" s="87">
        <f t="shared" si="2"/>
        <v>0.5</v>
      </c>
      <c r="U36" s="85"/>
      <c r="V36" s="206" t="s">
        <v>50</v>
      </c>
      <c r="W36" s="207">
        <f t="shared" si="3"/>
        <v>0</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5">
      <c r="C37" s="327" t="s">
        <v>157</v>
      </c>
      <c r="D37" s="100" t="s">
        <v>56</v>
      </c>
      <c r="E37" s="146">
        <f>SUM(E34:E36)</f>
        <v>5</v>
      </c>
      <c r="F37" s="135"/>
      <c r="G37" s="100">
        <f>SUM(G34:G36)</f>
        <v>10</v>
      </c>
      <c r="H37" s="135"/>
      <c r="I37" s="103">
        <f>SUM(J34:J36)</f>
        <v>5</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5">
      <c r="C38" s="146"/>
      <c r="D38" s="135"/>
      <c r="E38" s="146"/>
      <c r="F38" s="135"/>
      <c r="G38" s="135"/>
      <c r="H38" s="135"/>
      <c r="I38" s="217"/>
      <c r="J38" s="190"/>
      <c r="K38" s="121"/>
      <c r="M38" s="345" t="s">
        <v>30</v>
      </c>
      <c r="N38" s="85"/>
      <c r="O38" s="346"/>
      <c r="P38" s="205">
        <v>1</v>
      </c>
      <c r="Q38" s="85"/>
      <c r="R38" s="90" t="s">
        <v>49</v>
      </c>
      <c r="S38" s="85"/>
      <c r="T38" s="87">
        <f>IF(R38="Y",P38*$L$10,"")</f>
        <v>1</v>
      </c>
      <c r="U38" s="85"/>
      <c r="V38" s="206" t="s">
        <v>49</v>
      </c>
      <c r="W38" s="207">
        <f>IF(V38="Y", T38, 0)</f>
        <v>1</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
      <c r="A39" s="185">
        <v>4</v>
      </c>
      <c r="B39" s="186"/>
      <c r="C39" s="235" t="s">
        <v>158</v>
      </c>
      <c r="D39" s="214"/>
      <c r="E39" s="146"/>
      <c r="F39" s="215"/>
      <c r="G39" s="216" t="s">
        <v>3</v>
      </c>
      <c r="H39" s="215"/>
      <c r="I39" s="217"/>
      <c r="J39" s="190"/>
      <c r="K39" s="121"/>
      <c r="M39" s="345" t="s">
        <v>31</v>
      </c>
      <c r="N39" s="223"/>
      <c r="O39" s="346"/>
      <c r="P39" s="205">
        <v>0.5</v>
      </c>
      <c r="Q39" s="223"/>
      <c r="R39" s="90" t="s">
        <v>49</v>
      </c>
      <c r="S39" s="223"/>
      <c r="T39" s="87">
        <f>IF(R39="Y",P39*$L$10,"")</f>
        <v>0.5</v>
      </c>
      <c r="U39" s="223"/>
      <c r="V39" s="206" t="s">
        <v>49</v>
      </c>
      <c r="W39" s="207">
        <f>IF(V39="Y", T39, 0)</f>
        <v>0.5</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5">
      <c r="C40" s="517" t="s">
        <v>35</v>
      </c>
      <c r="D40" s="517"/>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17" t="s">
        <v>46</v>
      </c>
      <c r="D41" s="517"/>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22</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17" t="s">
        <v>45</v>
      </c>
      <c r="D42" s="517"/>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17" t="s">
        <v>86</v>
      </c>
      <c r="D43" s="517"/>
      <c r="E43" s="219"/>
      <c r="F43" s="85"/>
      <c r="G43" s="83"/>
      <c r="H43" s="85"/>
      <c r="I43" s="83"/>
      <c r="J43" s="190">
        <f t="shared" si="5"/>
        <v>0</v>
      </c>
      <c r="K43" s="121">
        <f t="shared" si="6"/>
        <v>0</v>
      </c>
      <c r="M43" s="536" t="s">
        <v>71</v>
      </c>
      <c r="N43" s="242"/>
      <c r="O43" s="420">
        <f>(I55+V41)/(G55+T41)</f>
        <v>0.83</v>
      </c>
      <c r="P43" s="420"/>
      <c r="Q43" s="420"/>
      <c r="R43" s="420"/>
      <c r="S43" s="420"/>
      <c r="T43" s="420"/>
      <c r="U43" s="420"/>
      <c r="V43" s="421"/>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63" t="s">
        <v>33</v>
      </c>
      <c r="D44" s="464"/>
      <c r="E44" s="219">
        <v>3</v>
      </c>
      <c r="F44" s="85"/>
      <c r="G44" s="83">
        <f t="shared" si="4"/>
        <v>12</v>
      </c>
      <c r="H44" s="85"/>
      <c r="I44" s="200" t="s">
        <v>49</v>
      </c>
      <c r="J44" s="190">
        <f t="shared" si="5"/>
        <v>12</v>
      </c>
      <c r="K44" s="121">
        <f t="shared" si="6"/>
        <v>1</v>
      </c>
      <c r="M44" s="537"/>
      <c r="N44" s="243"/>
      <c r="O44" s="422"/>
      <c r="P44" s="422"/>
      <c r="Q44" s="422"/>
      <c r="R44" s="422"/>
      <c r="S44" s="422"/>
      <c r="T44" s="422"/>
      <c r="U44" s="422"/>
      <c r="V44" s="423"/>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4" t="s">
        <v>43</v>
      </c>
      <c r="D45" s="414"/>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4" t="s">
        <v>151</v>
      </c>
      <c r="D46" s="414"/>
      <c r="E46" s="219">
        <v>5</v>
      </c>
      <c r="F46" s="85"/>
      <c r="G46" s="83">
        <f t="shared" si="4"/>
        <v>20</v>
      </c>
      <c r="H46" s="85"/>
      <c r="I46" s="200" t="s">
        <v>50</v>
      </c>
      <c r="J46" s="190">
        <f t="shared" si="5"/>
        <v>0</v>
      </c>
      <c r="K46" s="121">
        <f t="shared" si="6"/>
        <v>0</v>
      </c>
      <c r="M46" s="244" t="s">
        <v>63</v>
      </c>
      <c r="N46" s="245"/>
      <c r="O46" s="411" t="s">
        <v>61</v>
      </c>
      <c r="P46" s="412"/>
      <c r="Q46" s="412"/>
      <c r="R46" s="412"/>
      <c r="S46" s="412"/>
      <c r="T46" s="412"/>
      <c r="U46" s="412"/>
      <c r="V46" s="413"/>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49999999999999" customHeight="1">
      <c r="C47" s="327" t="s">
        <v>157</v>
      </c>
      <c r="D47" s="239" t="s">
        <v>56</v>
      </c>
      <c r="E47" s="146"/>
      <c r="F47" s="135"/>
      <c r="G47" s="100">
        <f>MAX(G40:G46)</f>
        <v>20</v>
      </c>
      <c r="H47" s="135"/>
      <c r="I47" s="104">
        <f>MAX(J40:J46)</f>
        <v>16</v>
      </c>
      <c r="J47" s="232"/>
      <c r="K47" s="121"/>
      <c r="M47" s="522" t="s">
        <v>62</v>
      </c>
      <c r="N47" s="247"/>
      <c r="O47" s="442">
        <f>IF(AA25=0,0,VLOOKUP(O43,Lookups!A2:C10,IF(O46="Industrial",2,3),TRUE))</f>
        <v>5</v>
      </c>
      <c r="P47" s="442"/>
      <c r="Q47" s="442"/>
      <c r="R47" s="442"/>
      <c r="S47" s="442"/>
      <c r="T47" s="442"/>
      <c r="U47" s="442"/>
      <c r="V47" s="443"/>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49999999999999" customHeight="1" thickBot="1">
      <c r="C48" s="146"/>
      <c r="D48" s="224"/>
      <c r="E48" s="146"/>
      <c r="F48" s="135"/>
      <c r="G48" s="135"/>
      <c r="H48" s="135"/>
      <c r="I48" s="248"/>
      <c r="J48" s="232"/>
      <c r="K48" s="121"/>
      <c r="M48" s="523"/>
      <c r="N48" s="249"/>
      <c r="O48" s="444"/>
      <c r="P48" s="444"/>
      <c r="Q48" s="444"/>
      <c r="R48" s="444"/>
      <c r="S48" s="444"/>
      <c r="T48" s="444"/>
      <c r="U48" s="444"/>
      <c r="V48" s="445"/>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5.5">
      <c r="A49" s="185">
        <v>2</v>
      </c>
      <c r="B49" s="186"/>
      <c r="C49" s="235" t="s">
        <v>159</v>
      </c>
      <c r="D49" s="214"/>
      <c r="E49" s="146"/>
      <c r="F49" s="215"/>
      <c r="G49" s="216" t="s">
        <v>3</v>
      </c>
      <c r="H49" s="215"/>
      <c r="I49" s="217"/>
      <c r="J49" s="190"/>
      <c r="K49" s="121"/>
      <c r="L49" s="146"/>
      <c r="M49" s="250"/>
      <c r="O49" s="525" t="str">
        <f>IF(AA25=0,AG15,"")</f>
        <v/>
      </c>
      <c r="P49" s="525"/>
      <c r="Q49" s="525"/>
      <c r="R49" s="525"/>
      <c r="S49" s="525"/>
      <c r="T49" s="525"/>
      <c r="U49" s="525"/>
      <c r="V49" s="525"/>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5">
      <c r="C50" s="526" t="s">
        <v>34</v>
      </c>
      <c r="D50" s="527"/>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5">
      <c r="C51" s="526" t="s">
        <v>27</v>
      </c>
      <c r="D51" s="527"/>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18" t="s">
        <v>91</v>
      </c>
      <c r="D52" s="519"/>
      <c r="E52" s="190"/>
      <c r="F52" s="251"/>
      <c r="G52" s="86">
        <v>10</v>
      </c>
      <c r="H52" s="86"/>
      <c r="I52" s="200" t="s">
        <v>49</v>
      </c>
      <c r="J52" s="190">
        <f>IF(I52="Y",G52,0)</f>
        <v>10</v>
      </c>
      <c r="K52" s="121">
        <f>IF(I52="Y",1,0)</f>
        <v>1</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5">
      <c r="C53" s="327" t="s">
        <v>157</v>
      </c>
      <c r="D53" s="100" t="s">
        <v>56</v>
      </c>
      <c r="E53" s="146"/>
      <c r="F53" s="135"/>
      <c r="G53" s="100">
        <f>MAX(G50:G52)</f>
        <v>10</v>
      </c>
      <c r="H53" s="135"/>
      <c r="I53" s="103">
        <f>MAX(J50:J52)</f>
        <v>10</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5">
      <c r="C55" s="146"/>
      <c r="D55" s="252" t="s">
        <v>57</v>
      </c>
      <c r="E55" s="188"/>
      <c r="F55" s="253"/>
      <c r="G55" s="105">
        <f>G14+G26+G32+G37+G47+G53</f>
        <v>70</v>
      </c>
      <c r="H55" s="253"/>
      <c r="I55" s="105">
        <f>I14+I26+I32+I37+I47+I53</f>
        <v>61</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17" t="s">
        <v>98</v>
      </c>
      <c r="D59" s="517"/>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5">
      <c r="C60" s="257" t="s">
        <v>113</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5">
      <c r="C61" s="477"/>
      <c r="D61" s="478"/>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5">
      <c r="C62" s="477"/>
      <c r="D62" s="489"/>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5">
      <c r="C63" s="517" t="s">
        <v>103</v>
      </c>
      <c r="D63" s="517"/>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5">
      <c r="C64" s="517" t="s">
        <v>104</v>
      </c>
      <c r="D64" s="517"/>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17" t="s">
        <v>111</v>
      </c>
      <c r="D65" s="517"/>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5">
      <c r="C66" s="518" t="s">
        <v>105</v>
      </c>
      <c r="D66" s="519"/>
      <c r="E66" s="219"/>
      <c r="F66" s="229"/>
      <c r="G66" s="136"/>
      <c r="H66" s="134"/>
      <c r="I66" s="200" t="s">
        <v>49</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5">
      <c r="C67" s="520" t="s">
        <v>106</v>
      </c>
      <c r="D67" s="521"/>
      <c r="E67" s="219"/>
      <c r="F67" s="229"/>
      <c r="G67" s="136"/>
      <c r="H67" s="134"/>
      <c r="I67" s="200" t="s">
        <v>50</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5">
      <c r="C68" s="517" t="s">
        <v>94</v>
      </c>
      <c r="D68" s="517"/>
      <c r="E68" s="219"/>
      <c r="F68" s="229"/>
      <c r="G68" s="499" t="s">
        <v>93</v>
      </c>
      <c r="H68" s="500"/>
      <c r="I68" s="501"/>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18" t="s">
        <v>102</v>
      </c>
      <c r="D69" s="519"/>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5">
      <c r="C70" s="520" t="s">
        <v>107</v>
      </c>
      <c r="D70" s="521"/>
      <c r="E70" s="219"/>
      <c r="F70" s="229"/>
      <c r="G70" s="499" t="s">
        <v>92</v>
      </c>
      <c r="H70" s="500"/>
      <c r="I70" s="501"/>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5">
      <c r="C71" s="517" t="s">
        <v>108</v>
      </c>
      <c r="D71" s="517"/>
      <c r="E71" s="219"/>
      <c r="F71" s="229"/>
      <c r="G71" s="499" t="s">
        <v>92</v>
      </c>
      <c r="H71" s="500"/>
      <c r="I71" s="501"/>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5">
      <c r="C72" s="517" t="s">
        <v>109</v>
      </c>
      <c r="D72" s="517"/>
      <c r="E72" s="219"/>
      <c r="F72" s="229"/>
      <c r="G72" s="499" t="s">
        <v>92</v>
      </c>
      <c r="H72" s="500"/>
      <c r="I72" s="501"/>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5">
      <c r="C73" s="517" t="s">
        <v>110</v>
      </c>
      <c r="D73" s="517"/>
      <c r="E73" s="219"/>
      <c r="F73" s="229"/>
      <c r="G73" s="499" t="s">
        <v>92</v>
      </c>
      <c r="H73" s="500"/>
      <c r="I73" s="501"/>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5">
      <c r="C74" s="524" t="s">
        <v>101</v>
      </c>
      <c r="D74" s="524"/>
      <c r="E74" s="219"/>
      <c r="F74" s="229"/>
      <c r="G74" s="499" t="s">
        <v>92</v>
      </c>
      <c r="H74" s="500"/>
      <c r="I74" s="501"/>
      <c r="J74" s="146"/>
      <c r="K74" s="147"/>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4">
    <mergeCell ref="C23:D23"/>
    <mergeCell ref="C2:I2"/>
    <mergeCell ref="O7:O8"/>
    <mergeCell ref="AA11:AB11"/>
    <mergeCell ref="C12:D12"/>
    <mergeCell ref="C13:D13"/>
    <mergeCell ref="C17:D17"/>
    <mergeCell ref="C5:V5"/>
    <mergeCell ref="C18:D18"/>
    <mergeCell ref="C19:D19"/>
    <mergeCell ref="C20:D20"/>
    <mergeCell ref="C21:D21"/>
    <mergeCell ref="C22:D22"/>
    <mergeCell ref="C24:D24"/>
    <mergeCell ref="C25:D25"/>
    <mergeCell ref="C27:D27"/>
    <mergeCell ref="C28:D28"/>
    <mergeCell ref="C29:D29"/>
    <mergeCell ref="C59:D59"/>
    <mergeCell ref="C61:D61"/>
    <mergeCell ref="O43:V44"/>
    <mergeCell ref="C44:D44"/>
    <mergeCell ref="G30:G31"/>
    <mergeCell ref="I30:I31"/>
    <mergeCell ref="C33:D33"/>
    <mergeCell ref="C34:D34"/>
    <mergeCell ref="C35:D35"/>
    <mergeCell ref="C36:D36"/>
    <mergeCell ref="C30:D31"/>
    <mergeCell ref="C40:D40"/>
    <mergeCell ref="C41:D41"/>
    <mergeCell ref="C42:D42"/>
    <mergeCell ref="C43:D43"/>
    <mergeCell ref="M43:M44"/>
    <mergeCell ref="O47:V48"/>
    <mergeCell ref="O49:V49"/>
    <mergeCell ref="C50:D50"/>
    <mergeCell ref="C51:D51"/>
    <mergeCell ref="C52:D52"/>
    <mergeCell ref="C74:D74"/>
    <mergeCell ref="G74:I74"/>
    <mergeCell ref="G68:I68"/>
    <mergeCell ref="C69:D69"/>
    <mergeCell ref="C70:D70"/>
    <mergeCell ref="G70:I70"/>
    <mergeCell ref="C71:D71"/>
    <mergeCell ref="G71:I71"/>
    <mergeCell ref="C68:D68"/>
    <mergeCell ref="AI9:AO10"/>
    <mergeCell ref="AI11:AO13"/>
    <mergeCell ref="C72:D72"/>
    <mergeCell ref="G72:I72"/>
    <mergeCell ref="C73:D73"/>
    <mergeCell ref="G73:I73"/>
    <mergeCell ref="C63:D63"/>
    <mergeCell ref="C64:D64"/>
    <mergeCell ref="C65:D65"/>
    <mergeCell ref="C66:D66"/>
    <mergeCell ref="C67:D67"/>
    <mergeCell ref="C62:D62"/>
    <mergeCell ref="C45:D45"/>
    <mergeCell ref="C46:D46"/>
    <mergeCell ref="O46:V46"/>
    <mergeCell ref="M47:M48"/>
  </mergeCells>
  <dataValidations count="9">
    <dataValidation allowBlank="1" showErrorMessage="1" sqref="C52:D52" xr:uid="{00000000-0002-0000-0C00-000000000000}"/>
    <dataValidation allowBlank="1" showErrorMessage="1" promptTitle="CEN/TR 15941:2010" prompt="Sustainability of construction works - Environmental product declarations - Methodology for selection and use of generic data, BSi" sqref="C35:D35" xr:uid="{00000000-0002-0000-0C00-000001000000}"/>
    <dataValidation allowBlank="1" showInputMessage="1" showErrorMessage="1" promptTitle="EN 15804:2012" prompt="Sustainability of construction works - Environmental product declarations - core rules for the product category of construction products, BSi" sqref="C45:D45" xr:uid="{00000000-0002-0000-0C00-000002000000}"/>
    <dataValidation allowBlank="1" showInputMessage="1" showErrorMessage="1" promptTitle="EN 15978:2011" prompt="Sustainability of construction works - assessment of environmental performance of buildings - calculation method, BSi" sqref="C30" xr:uid="{00000000-0002-0000-0C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0C00-000004000000}"/>
    <dataValidation allowBlank="1" showInputMessage="1" showErrorMessage="1" promptTitle="ISO 21930:2007" prompt="Sustainability in building construction- Environmental declaration of building products, BSi" sqref="C44:D44" xr:uid="{00000000-0002-0000-0C00-000005000000}"/>
    <dataValidation type="list" allowBlank="1" showInputMessage="1" showErrorMessage="1" sqref="N46:V46" xr:uid="{00000000-0002-0000-0C00-000006000000}">
      <formula1>"Industrial, All others"</formula1>
    </dataValidation>
    <dataValidation type="list" allowBlank="1" showInputMessage="1" showErrorMessage="1" sqref="V30:V36 V12:V28 I50:I52 I28:I30 I34:I36 I17:I21 R30:R36 R38:R39 V38:V39 R12:R28 I11:I13 I40:I42 I44:I46 I64:I67" xr:uid="{00000000-0002-0000-0C00-000007000000}">
      <formula1>"Y, N"</formula1>
    </dataValidation>
    <dataValidation allowBlank="1" showErrorMessage="1" promptTitle="EN 15804:2012" prompt="Sustainability of construction works - Environmental product declarations - core rules for the product category of construction products, BSi" sqref="C46:D46" xr:uid="{00000000-0002-0000-0C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3D6864"/>
    <pageSetUpPr fitToPage="1"/>
  </sheetPr>
  <dimension ref="A1:BB117"/>
  <sheetViews>
    <sheetView topLeftCell="B1" workbookViewId="0"/>
  </sheetViews>
  <sheetFormatPr defaultColWidth="9.1796875" defaultRowHeight="14.5"/>
  <cols>
    <col min="1" max="1" width="4.26953125" style="145" hidden="1" customWidth="1"/>
    <col min="2" max="2" width="4.26953125" style="146" customWidth="1"/>
    <col min="3" max="3" width="68.54296875" style="145" customWidth="1"/>
    <col min="4" max="4" width="7.1796875" style="145" bestFit="1" customWidth="1"/>
    <col min="5" max="5" width="7.1796875" style="145" hidden="1" customWidth="1"/>
    <col min="6" max="6" width="0.54296875" style="145" customWidth="1"/>
    <col min="7" max="7" width="6" style="145" customWidth="1"/>
    <col min="8" max="8" width="0.54296875" style="145" customWidth="1"/>
    <col min="9" max="9" width="7.453125" style="145" customWidth="1"/>
    <col min="10" max="10" width="5.26953125" style="145" hidden="1" customWidth="1"/>
    <col min="11" max="11" width="6.7265625" style="266" bestFit="1" customWidth="1"/>
    <col min="12" max="12" width="4.7265625" style="145" hidden="1" customWidth="1"/>
    <col min="13" max="13" width="57.7265625" style="145" bestFit="1" customWidth="1"/>
    <col min="14" max="14" width="0.54296875" style="146" customWidth="1"/>
    <col min="15" max="15" width="5.7265625" style="145" customWidth="1"/>
    <col min="16" max="16" width="5.7265625" style="145" hidden="1" customWidth="1"/>
    <col min="17" max="17" width="0.54296875" style="146" customWidth="1"/>
    <col min="18" max="18" width="9" style="237" customWidth="1"/>
    <col min="19" max="19" width="0.54296875" style="146" customWidth="1"/>
    <col min="20" max="20" width="7.7265625" style="237" bestFit="1" customWidth="1"/>
    <col min="21" max="21" width="0.54296875" style="146" customWidth="1"/>
    <col min="22" max="22" width="7.1796875" style="237" bestFit="1" customWidth="1"/>
    <col min="23" max="23" width="3.81640625" style="237" hidden="1" customWidth="1"/>
    <col min="24" max="25" width="9.1796875" style="265" hidden="1" customWidth="1"/>
    <col min="26" max="26" width="9.81640625" style="265" hidden="1" customWidth="1"/>
    <col min="27" max="33" width="9.1796875" style="145" hidden="1" customWidth="1"/>
    <col min="34" max="16384" width="9.179687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43" t="s">
        <v>147</v>
      </c>
      <c r="D2" s="543"/>
      <c r="E2" s="543"/>
      <c r="F2" s="543"/>
      <c r="G2" s="543"/>
      <c r="H2" s="543"/>
      <c r="I2" s="543"/>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89.25" customHeight="1" thickBot="1">
      <c r="A5" s="157"/>
      <c r="B5" s="158"/>
      <c r="C5" s="480" t="s">
        <v>143</v>
      </c>
      <c r="D5" s="481"/>
      <c r="E5" s="481"/>
      <c r="F5" s="481"/>
      <c r="G5" s="481"/>
      <c r="H5" s="481"/>
      <c r="I5" s="481"/>
      <c r="J5" s="481"/>
      <c r="K5" s="481"/>
      <c r="L5" s="481"/>
      <c r="M5" s="481"/>
      <c r="N5" s="481"/>
      <c r="O5" s="481"/>
      <c r="P5" s="481"/>
      <c r="Q5" s="481"/>
      <c r="R5" s="481"/>
      <c r="S5" s="481"/>
      <c r="T5" s="481"/>
      <c r="U5" s="481"/>
      <c r="V5" s="482"/>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44"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45"/>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46" t="s">
        <v>76</v>
      </c>
      <c r="AB11" s="5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row>
    <row r="12" spans="1:53" ht="15.5">
      <c r="C12" s="526" t="s">
        <v>68</v>
      </c>
      <c r="D12" s="527"/>
      <c r="E12" s="190">
        <v>1</v>
      </c>
      <c r="F12" s="85"/>
      <c r="G12" s="83">
        <f>E12*$A$10</f>
        <v>2</v>
      </c>
      <c r="H12" s="85"/>
      <c r="I12" s="200" t="s">
        <v>49</v>
      </c>
      <c r="J12" s="190">
        <f>IF(I12="Y",G12,0)</f>
        <v>2</v>
      </c>
      <c r="K12" s="122"/>
      <c r="L12" s="201"/>
      <c r="M12" s="202" t="s">
        <v>23</v>
      </c>
      <c r="N12" s="203"/>
      <c r="O12" s="204" t="s">
        <v>21</v>
      </c>
      <c r="P12" s="205">
        <v>2</v>
      </c>
      <c r="Q12" s="203"/>
      <c r="R12" s="9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61" t="s">
        <v>170</v>
      </c>
      <c r="AJ12" s="461"/>
      <c r="AK12" s="461"/>
      <c r="AL12" s="461"/>
      <c r="AM12" s="461"/>
      <c r="AN12" s="461"/>
      <c r="AO12" s="461"/>
      <c r="AP12" s="146"/>
      <c r="AQ12" s="146"/>
      <c r="AR12" s="146"/>
      <c r="AS12" s="146"/>
      <c r="AT12" s="146"/>
      <c r="AU12" s="146"/>
      <c r="AV12" s="146"/>
      <c r="AW12" s="146"/>
      <c r="AX12" s="146"/>
      <c r="AY12" s="146"/>
      <c r="AZ12" s="146"/>
      <c r="BA12" s="146"/>
    </row>
    <row r="13" spans="1:53" ht="15.5">
      <c r="C13" s="531" t="s">
        <v>69</v>
      </c>
      <c r="D13" s="531"/>
      <c r="E13" s="190">
        <v>2</v>
      </c>
      <c r="F13" s="85"/>
      <c r="G13" s="83">
        <f>E13*$A$10</f>
        <v>4</v>
      </c>
      <c r="H13" s="85"/>
      <c r="I13" s="200" t="s">
        <v>49</v>
      </c>
      <c r="J13" s="190">
        <f>IF(I13="Y",G13,0)</f>
        <v>4</v>
      </c>
      <c r="K13" s="122"/>
      <c r="L13" s="201"/>
      <c r="M13" s="202" t="s">
        <v>9</v>
      </c>
      <c r="N13" s="85"/>
      <c r="O13" s="204" t="s">
        <v>21</v>
      </c>
      <c r="P13" s="205">
        <v>2</v>
      </c>
      <c r="Q13" s="85"/>
      <c r="R13" s="9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61"/>
      <c r="AJ13" s="461"/>
      <c r="AK13" s="461"/>
      <c r="AL13" s="461"/>
      <c r="AM13" s="461"/>
      <c r="AN13" s="461"/>
      <c r="AO13" s="461"/>
      <c r="AP13" s="146"/>
      <c r="AQ13" s="146"/>
      <c r="AR13" s="146"/>
      <c r="AS13" s="146"/>
      <c r="AT13" s="146"/>
      <c r="AU13" s="146"/>
      <c r="AV13" s="146"/>
      <c r="AW13" s="146"/>
      <c r="AX13" s="146"/>
      <c r="AY13" s="146"/>
      <c r="AZ13" s="146"/>
      <c r="BA13" s="146"/>
    </row>
    <row r="14" spans="1:53" ht="15.5">
      <c r="C14" s="146"/>
      <c r="D14" s="211" t="s">
        <v>56</v>
      </c>
      <c r="E14" s="146"/>
      <c r="F14" s="135"/>
      <c r="G14" s="100">
        <f>SUM(G11:G13)</f>
        <v>8</v>
      </c>
      <c r="H14" s="135"/>
      <c r="I14" s="101">
        <f>SUM(J11:J13)</f>
        <v>8</v>
      </c>
      <c r="J14" s="190"/>
      <c r="K14" s="122"/>
      <c r="L14" s="201"/>
      <c r="M14" s="202" t="s">
        <v>6</v>
      </c>
      <c r="N14" s="85"/>
      <c r="O14" s="212"/>
      <c r="P14" s="205">
        <v>2</v>
      </c>
      <c r="Q14" s="85"/>
      <c r="R14" s="90" t="s">
        <v>49</v>
      </c>
      <c r="S14" s="85"/>
      <c r="T14" s="87">
        <f t="shared" si="0"/>
        <v>2</v>
      </c>
      <c r="U14" s="85"/>
      <c r="V14" s="206" t="s">
        <v>50</v>
      </c>
      <c r="W14" s="207">
        <f t="shared" si="1"/>
        <v>0</v>
      </c>
      <c r="X14" s="149"/>
      <c r="Y14" s="149"/>
      <c r="Z14" s="209"/>
      <c r="AA14" s="210">
        <f>K28</f>
        <v>1</v>
      </c>
      <c r="AB14" s="146"/>
      <c r="AC14" s="146"/>
      <c r="AD14" s="146"/>
      <c r="AE14" s="146"/>
      <c r="AF14" s="146"/>
      <c r="AG14" s="146"/>
      <c r="AH14" s="146"/>
      <c r="AI14" s="462" t="s">
        <v>171</v>
      </c>
      <c r="AJ14" s="462"/>
      <c r="AK14" s="462"/>
      <c r="AL14" s="462"/>
      <c r="AM14" s="462"/>
      <c r="AN14" s="462"/>
      <c r="AO14" s="462"/>
      <c r="AP14" s="146"/>
      <c r="AQ14" s="146"/>
      <c r="AR14" s="146"/>
      <c r="AS14" s="146"/>
      <c r="AT14" s="146"/>
      <c r="AU14" s="146"/>
      <c r="AV14" s="146"/>
      <c r="AW14" s="146"/>
      <c r="AX14" s="146"/>
      <c r="AY14" s="146"/>
      <c r="AZ14" s="146"/>
      <c r="BA14" s="146"/>
    </row>
    <row r="15" spans="1:53" ht="15.5">
      <c r="C15" s="213"/>
      <c r="D15" s="213"/>
      <c r="E15" s="213"/>
      <c r="F15" s="213"/>
      <c r="G15" s="213"/>
      <c r="H15" s="213"/>
      <c r="I15" s="213"/>
      <c r="J15" s="213"/>
      <c r="K15" s="122"/>
      <c r="L15" s="201"/>
      <c r="M15" s="202" t="s">
        <v>14</v>
      </c>
      <c r="N15" s="85"/>
      <c r="O15" s="204" t="s">
        <v>21</v>
      </c>
      <c r="P15" s="205">
        <v>2</v>
      </c>
      <c r="Q15" s="85"/>
      <c r="R15" s="9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62"/>
      <c r="AJ15" s="462"/>
      <c r="AK15" s="462"/>
      <c r="AL15" s="462"/>
      <c r="AM15" s="462"/>
      <c r="AN15" s="462"/>
      <c r="AO15" s="462"/>
      <c r="AP15" s="146"/>
      <c r="AQ15" s="146"/>
      <c r="AR15" s="146"/>
      <c r="AS15" s="146"/>
      <c r="AT15" s="146"/>
      <c r="AU15" s="146"/>
      <c r="AV15" s="146"/>
      <c r="AW15" s="146"/>
      <c r="AX15" s="146"/>
      <c r="AY15" s="146"/>
      <c r="AZ15" s="146"/>
      <c r="BA15" s="146"/>
    </row>
    <row r="16" spans="1:53" ht="18.5">
      <c r="A16" s="185">
        <v>2</v>
      </c>
      <c r="B16" s="186"/>
      <c r="C16" s="187" t="s">
        <v>70</v>
      </c>
      <c r="D16" s="214"/>
      <c r="E16" s="146"/>
      <c r="F16" s="215"/>
      <c r="G16" s="216" t="s">
        <v>3</v>
      </c>
      <c r="H16" s="215"/>
      <c r="I16" s="217"/>
      <c r="J16" s="190"/>
      <c r="K16" s="122"/>
      <c r="L16" s="201"/>
      <c r="M16" s="202" t="s">
        <v>22</v>
      </c>
      <c r="N16" s="85"/>
      <c r="O16" s="212"/>
      <c r="P16" s="205">
        <v>2</v>
      </c>
      <c r="Q16" s="85"/>
      <c r="R16" s="90" t="s">
        <v>49</v>
      </c>
      <c r="S16" s="85"/>
      <c r="T16" s="87">
        <f t="shared" si="0"/>
        <v>2</v>
      </c>
      <c r="U16" s="85"/>
      <c r="V16" s="206" t="s">
        <v>50</v>
      </c>
      <c r="W16" s="207">
        <f t="shared" si="1"/>
        <v>0</v>
      </c>
      <c r="X16" s="149"/>
      <c r="Y16" s="149"/>
      <c r="Z16" s="209"/>
      <c r="AA16" s="210">
        <f>SUM(K40:K46)</f>
        <v>3</v>
      </c>
      <c r="AB16" s="146"/>
      <c r="AC16" s="146"/>
      <c r="AD16" s="146"/>
      <c r="AE16" s="146"/>
      <c r="AF16" s="146"/>
      <c r="AG16" s="146"/>
      <c r="AH16" s="146"/>
      <c r="AI16" s="462"/>
      <c r="AJ16" s="462"/>
      <c r="AK16" s="462"/>
      <c r="AL16" s="462"/>
      <c r="AM16" s="462"/>
      <c r="AN16" s="462"/>
      <c r="AO16" s="462"/>
      <c r="AP16" s="146"/>
      <c r="AQ16" s="146"/>
      <c r="AR16" s="146"/>
      <c r="AS16" s="146"/>
      <c r="AT16" s="146"/>
      <c r="AU16" s="146"/>
      <c r="AV16" s="146"/>
      <c r="AW16" s="146"/>
      <c r="AX16" s="146"/>
      <c r="AY16" s="146"/>
      <c r="AZ16" s="146"/>
      <c r="BA16" s="146"/>
    </row>
    <row r="17" spans="1:53" ht="15.5">
      <c r="C17" s="547" t="s">
        <v>4</v>
      </c>
      <c r="D17" s="547"/>
      <c r="E17" s="218">
        <v>1</v>
      </c>
      <c r="F17" s="85"/>
      <c r="G17" s="83">
        <f>E17*$A$16</f>
        <v>2</v>
      </c>
      <c r="H17" s="85"/>
      <c r="I17" s="200" t="s">
        <v>50</v>
      </c>
      <c r="J17" s="190">
        <f>IF(I17="Y",G17,0)</f>
        <v>0</v>
      </c>
      <c r="K17" s="121">
        <f>IF(OR(J17,J18,J19,J20,J21&gt;0),1,0)</f>
        <v>1</v>
      </c>
      <c r="M17" s="202" t="s">
        <v>36</v>
      </c>
      <c r="N17" s="85"/>
      <c r="O17" s="204" t="s">
        <v>21</v>
      </c>
      <c r="P17" s="205">
        <v>2</v>
      </c>
      <c r="Q17" s="85"/>
      <c r="R17" s="90" t="s">
        <v>49</v>
      </c>
      <c r="S17" s="85"/>
      <c r="T17" s="87">
        <f t="shared" si="0"/>
        <v>2</v>
      </c>
      <c r="U17" s="85"/>
      <c r="V17" s="326" t="s">
        <v>49</v>
      </c>
      <c r="W17" s="207">
        <f t="shared" si="1"/>
        <v>2</v>
      </c>
      <c r="X17" s="149">
        <f>IF(OR(R17="N",W17&gt;0),1,0)</f>
        <v>1</v>
      </c>
      <c r="Y17" s="149"/>
      <c r="Z17" s="209"/>
      <c r="AA17" s="210">
        <f>SUM(K50:K52)</f>
        <v>2</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5">
      <c r="C18" s="547" t="s">
        <v>42</v>
      </c>
      <c r="D18" s="547"/>
      <c r="E18" s="218">
        <v>2</v>
      </c>
      <c r="F18" s="85"/>
      <c r="G18" s="83">
        <f>E18*$A$16</f>
        <v>4</v>
      </c>
      <c r="H18" s="85"/>
      <c r="I18" s="200" t="s">
        <v>50</v>
      </c>
      <c r="J18" s="190">
        <f>IF(I18="Y",G18,0)</f>
        <v>0</v>
      </c>
      <c r="K18" s="121"/>
      <c r="M18" s="202" t="s">
        <v>7</v>
      </c>
      <c r="N18" s="85"/>
      <c r="O18" s="212"/>
      <c r="P18" s="205">
        <v>1</v>
      </c>
      <c r="Q18" s="85"/>
      <c r="R18" s="90" t="s">
        <v>49</v>
      </c>
      <c r="S18" s="85"/>
      <c r="T18" s="87">
        <f t="shared" si="0"/>
        <v>1</v>
      </c>
      <c r="U18" s="85"/>
      <c r="V18" s="206" t="s">
        <v>50</v>
      </c>
      <c r="W18" s="207">
        <f t="shared" si="1"/>
        <v>0</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5">
      <c r="C19" s="542" t="s">
        <v>5</v>
      </c>
      <c r="D19" s="542"/>
      <c r="E19" s="219">
        <v>3</v>
      </c>
      <c r="F19" s="85"/>
      <c r="G19" s="83">
        <f>E19*$A$16</f>
        <v>6</v>
      </c>
      <c r="H19" s="85"/>
      <c r="I19" s="200" t="s">
        <v>49</v>
      </c>
      <c r="J19" s="190">
        <f>IF(I19="Y",G19,0)</f>
        <v>6</v>
      </c>
      <c r="K19" s="121"/>
      <c r="M19" s="202" t="s">
        <v>41</v>
      </c>
      <c r="N19" s="85"/>
      <c r="O19" s="212"/>
      <c r="P19" s="205">
        <v>1</v>
      </c>
      <c r="Q19" s="85"/>
      <c r="R19" s="90" t="s">
        <v>49</v>
      </c>
      <c r="S19" s="85"/>
      <c r="T19" s="87">
        <f t="shared" si="0"/>
        <v>1</v>
      </c>
      <c r="U19" s="85"/>
      <c r="V19" s="206" t="s">
        <v>50</v>
      </c>
      <c r="W19" s="207">
        <f t="shared" si="1"/>
        <v>0</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5">
      <c r="C20" s="542" t="s">
        <v>87</v>
      </c>
      <c r="D20" s="542"/>
      <c r="E20" s="220">
        <v>4</v>
      </c>
      <c r="G20" s="84">
        <f>E20*$A$16</f>
        <v>8</v>
      </c>
      <c r="I20" s="206" t="s">
        <v>50</v>
      </c>
      <c r="J20" s="190">
        <f>IF(I20="Y",G20,0)</f>
        <v>0</v>
      </c>
      <c r="K20" s="121"/>
      <c r="M20" s="202" t="s">
        <v>40</v>
      </c>
      <c r="N20" s="85"/>
      <c r="O20" s="212"/>
      <c r="P20" s="205">
        <v>1</v>
      </c>
      <c r="Q20" s="85"/>
      <c r="R20" s="90" t="s">
        <v>49</v>
      </c>
      <c r="S20" s="85"/>
      <c r="T20" s="87">
        <f t="shared" si="0"/>
        <v>1</v>
      </c>
      <c r="U20" s="85"/>
      <c r="V20" s="326" t="s">
        <v>50</v>
      </c>
      <c r="W20" s="207">
        <f t="shared" si="1"/>
        <v>0</v>
      </c>
      <c r="X20" s="149">
        <f>IF(OR(R20="N",W20&gt;0),1,0)</f>
        <v>0</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5">
      <c r="C21" s="548" t="s">
        <v>161</v>
      </c>
      <c r="D21" s="548"/>
      <c r="E21" s="219">
        <v>6</v>
      </c>
      <c r="F21" s="85"/>
      <c r="G21" s="83">
        <f>E21*$A$16</f>
        <v>12</v>
      </c>
      <c r="H21" s="85"/>
      <c r="I21" s="206" t="s">
        <v>50</v>
      </c>
      <c r="J21" s="190">
        <f>IF(I21="Y",G21,0)</f>
        <v>0</v>
      </c>
      <c r="K21" s="121"/>
      <c r="M21" s="202" t="s">
        <v>15</v>
      </c>
      <c r="N21" s="85"/>
      <c r="O21" s="212"/>
      <c r="P21" s="205">
        <v>1</v>
      </c>
      <c r="Q21" s="85"/>
      <c r="R21" s="90" t="s">
        <v>49</v>
      </c>
      <c r="S21" s="85"/>
      <c r="T21" s="87">
        <f t="shared" si="0"/>
        <v>1</v>
      </c>
      <c r="U21" s="85"/>
      <c r="V21" s="206" t="s">
        <v>50</v>
      </c>
      <c r="W21" s="207">
        <f t="shared" si="1"/>
        <v>0</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5">
      <c r="C22" s="538" t="s">
        <v>72</v>
      </c>
      <c r="D22" s="539"/>
      <c r="G22" s="135"/>
      <c r="H22" s="135"/>
      <c r="I22" s="217"/>
      <c r="J22" s="190"/>
      <c r="K22" s="121"/>
      <c r="M22" s="202" t="s">
        <v>10</v>
      </c>
      <c r="N22" s="85"/>
      <c r="O22" s="204" t="s">
        <v>21</v>
      </c>
      <c r="P22" s="205">
        <v>1</v>
      </c>
      <c r="Q22" s="85"/>
      <c r="R22" s="9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5">
      <c r="C23" s="538" t="s">
        <v>73</v>
      </c>
      <c r="D23" s="539"/>
      <c r="E23" s="146"/>
      <c r="G23" s="135"/>
      <c r="H23" s="135"/>
      <c r="I23" s="217"/>
      <c r="J23" s="190"/>
      <c r="K23" s="121"/>
      <c r="M23" s="202" t="s">
        <v>8</v>
      </c>
      <c r="N23" s="85"/>
      <c r="O23" s="204" t="s">
        <v>21</v>
      </c>
      <c r="P23" s="205">
        <v>1</v>
      </c>
      <c r="Q23" s="85"/>
      <c r="R23" s="9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 thickBot="1">
      <c r="C24" s="538" t="s">
        <v>88</v>
      </c>
      <c r="D24" s="539"/>
      <c r="E24" s="146"/>
      <c r="G24" s="135"/>
      <c r="H24" s="135"/>
      <c r="I24" s="217"/>
      <c r="J24" s="190"/>
      <c r="K24" s="121"/>
      <c r="M24" s="202" t="s">
        <v>37</v>
      </c>
      <c r="N24" s="85"/>
      <c r="O24" s="212"/>
      <c r="P24" s="205">
        <v>1</v>
      </c>
      <c r="Q24" s="85"/>
      <c r="R24" s="90" t="s">
        <v>49</v>
      </c>
      <c r="S24" s="85"/>
      <c r="T24" s="87">
        <f t="shared" si="0"/>
        <v>1</v>
      </c>
      <c r="U24" s="85"/>
      <c r="V24" s="206" t="s">
        <v>50</v>
      </c>
      <c r="W24" s="207">
        <f t="shared" si="1"/>
        <v>0</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 thickBot="1">
      <c r="C25" s="540" t="s">
        <v>74</v>
      </c>
      <c r="D25" s="541"/>
      <c r="E25" s="146"/>
      <c r="G25" s="135"/>
      <c r="H25" s="135"/>
      <c r="I25" s="217"/>
      <c r="J25" s="190"/>
      <c r="K25" s="121"/>
      <c r="M25" s="202" t="s">
        <v>59</v>
      </c>
      <c r="N25" s="85"/>
      <c r="O25" s="212"/>
      <c r="P25" s="205">
        <v>0.5</v>
      </c>
      <c r="Q25" s="85"/>
      <c r="R25" s="90" t="s">
        <v>49</v>
      </c>
      <c r="S25" s="85"/>
      <c r="T25" s="87">
        <f t="shared" si="0"/>
        <v>0.5</v>
      </c>
      <c r="U25" s="85"/>
      <c r="V25" s="206"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5">
      <c r="C26" s="327" t="s">
        <v>157</v>
      </c>
      <c r="D26" s="211" t="s">
        <v>56</v>
      </c>
      <c r="E26" s="146"/>
      <c r="F26" s="135"/>
      <c r="G26" s="100">
        <f>MAX(G17:G21)</f>
        <v>12</v>
      </c>
      <c r="H26" s="135"/>
      <c r="I26" s="101">
        <f>MAX(J17:J21)</f>
        <v>6</v>
      </c>
      <c r="J26" s="190"/>
      <c r="K26" s="121"/>
      <c r="M26" s="202" t="s">
        <v>11</v>
      </c>
      <c r="N26" s="85"/>
      <c r="O26" s="212"/>
      <c r="P26" s="205">
        <v>0.5</v>
      </c>
      <c r="Q26" s="85"/>
      <c r="R26" s="90" t="s">
        <v>49</v>
      </c>
      <c r="S26" s="85"/>
      <c r="T26" s="87">
        <f t="shared" si="0"/>
        <v>0.5</v>
      </c>
      <c r="U26" s="85"/>
      <c r="V26" s="206" t="s">
        <v>50</v>
      </c>
      <c r="W26" s="207">
        <f t="shared" si="1"/>
        <v>0</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30" t="s">
        <v>89</v>
      </c>
      <c r="D27" s="530"/>
      <c r="E27" s="146"/>
      <c r="F27" s="215"/>
      <c r="G27" s="238" t="s">
        <v>2</v>
      </c>
      <c r="H27" s="215"/>
      <c r="I27" s="217"/>
      <c r="J27" s="190"/>
      <c r="K27" s="121"/>
      <c r="M27" s="202" t="s">
        <v>13</v>
      </c>
      <c r="N27" s="85"/>
      <c r="O27" s="212"/>
      <c r="P27" s="205">
        <v>0.5</v>
      </c>
      <c r="Q27" s="85"/>
      <c r="R27" s="90" t="s">
        <v>49</v>
      </c>
      <c r="S27" s="85"/>
      <c r="T27" s="87">
        <f t="shared" si="0"/>
        <v>0.5</v>
      </c>
      <c r="U27" s="85"/>
      <c r="V27" s="206" t="s">
        <v>50</v>
      </c>
      <c r="W27" s="207">
        <f t="shared" si="1"/>
        <v>0</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5">
      <c r="A28" s="185"/>
      <c r="B28" s="186"/>
      <c r="C28" s="542" t="s">
        <v>160</v>
      </c>
      <c r="D28" s="542"/>
      <c r="E28" s="219">
        <v>2</v>
      </c>
      <c r="F28" s="85"/>
      <c r="G28" s="83">
        <f>E28*$A$27</f>
        <v>4</v>
      </c>
      <c r="H28" s="85"/>
      <c r="I28" s="200" t="s">
        <v>49</v>
      </c>
      <c r="J28" s="190">
        <f>IF(I28="Y",G28,0)</f>
        <v>4</v>
      </c>
      <c r="K28" s="121">
        <f>IF(OR(J28,J29,J30&gt;0),1,0)</f>
        <v>1</v>
      </c>
      <c r="M28" s="202" t="s">
        <v>12</v>
      </c>
      <c r="N28" s="223"/>
      <c r="O28" s="212"/>
      <c r="P28" s="205">
        <v>0.5</v>
      </c>
      <c r="Q28" s="223"/>
      <c r="R28" s="90" t="s">
        <v>49</v>
      </c>
      <c r="S28" s="223"/>
      <c r="T28" s="87">
        <f>IF(R28="Y",P28*$L$10,"")</f>
        <v>0.5</v>
      </c>
      <c r="U28" s="223"/>
      <c r="V28" s="206" t="s">
        <v>50</v>
      </c>
      <c r="W28" s="207">
        <f>IF(V28="Y", T28, 0)</f>
        <v>0</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5">
      <c r="C29" s="542" t="s">
        <v>44</v>
      </c>
      <c r="D29" s="542"/>
      <c r="E29" s="219">
        <v>2</v>
      </c>
      <c r="F29" s="85"/>
      <c r="G29" s="83">
        <f>E29*$A$27</f>
        <v>4</v>
      </c>
      <c r="H29" s="85"/>
      <c r="I29" s="200" t="s">
        <v>50</v>
      </c>
      <c r="J29" s="190">
        <f>IF(I29="Y",G29,0)</f>
        <v>0</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2" t="s">
        <v>79</v>
      </c>
      <c r="D30" s="533"/>
      <c r="E30" s="228">
        <v>1</v>
      </c>
      <c r="F30" s="229"/>
      <c r="G30" s="427">
        <f>E30*$A$27</f>
        <v>2</v>
      </c>
      <c r="H30" s="135"/>
      <c r="I30" s="528" t="s">
        <v>50</v>
      </c>
      <c r="J30" s="190">
        <f>IF(I30="Y",G30,0)</f>
        <v>0</v>
      </c>
      <c r="K30" s="121"/>
      <c r="M30" s="230" t="s">
        <v>28</v>
      </c>
      <c r="N30" s="203"/>
      <c r="O30" s="231"/>
      <c r="P30" s="205">
        <v>2</v>
      </c>
      <c r="Q30" s="203"/>
      <c r="R30" s="90" t="s">
        <v>49</v>
      </c>
      <c r="S30" s="203"/>
      <c r="T30" s="87">
        <f t="shared" ref="T30:T36" si="2">IF(R30="Y",P30*$L$10,"")</f>
        <v>2</v>
      </c>
      <c r="U30" s="203"/>
      <c r="V30" s="206" t="s">
        <v>50</v>
      </c>
      <c r="W30" s="207">
        <f t="shared" ref="W30:W36" si="3">IF(V30="Y", T30, 0)</f>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4"/>
      <c r="D31" s="535"/>
      <c r="G31" s="428"/>
      <c r="I31" s="529"/>
      <c r="J31" s="232"/>
      <c r="K31" s="121"/>
      <c r="M31" s="230" t="s">
        <v>20</v>
      </c>
      <c r="N31" s="85"/>
      <c r="O31" s="231"/>
      <c r="P31" s="205">
        <v>1</v>
      </c>
      <c r="Q31" s="85"/>
      <c r="R31" s="9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5">
      <c r="C32" s="327" t="s">
        <v>157</v>
      </c>
      <c r="D32" s="100" t="s">
        <v>56</v>
      </c>
      <c r="E32" s="146">
        <f>SUM(E28:E30)</f>
        <v>5</v>
      </c>
      <c r="F32" s="135"/>
      <c r="G32" s="100">
        <f>SUM(G28:G30)</f>
        <v>10</v>
      </c>
      <c r="H32" s="135"/>
      <c r="I32" s="101">
        <f>SUM(J28:J30)</f>
        <v>4</v>
      </c>
      <c r="J32" s="190"/>
      <c r="K32" s="121"/>
      <c r="M32" s="230" t="s">
        <v>17</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30" t="s">
        <v>90</v>
      </c>
      <c r="D33" s="530"/>
      <c r="E33" s="146"/>
      <c r="F33" s="215"/>
      <c r="G33" s="216" t="s">
        <v>2</v>
      </c>
      <c r="H33" s="215"/>
      <c r="I33" s="217"/>
      <c r="J33" s="190"/>
      <c r="K33" s="121"/>
      <c r="M33" s="230" t="s">
        <v>19</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17" t="s">
        <v>80</v>
      </c>
      <c r="D34" s="517"/>
      <c r="E34" s="219">
        <v>0</v>
      </c>
      <c r="F34" s="85"/>
      <c r="G34" s="83">
        <f>E34*$A$33</f>
        <v>0</v>
      </c>
      <c r="H34" s="85"/>
      <c r="I34" s="200" t="s">
        <v>49</v>
      </c>
      <c r="J34" s="190">
        <f>IF(I34="Y",G34,0)</f>
        <v>0</v>
      </c>
      <c r="K34" s="121">
        <f>IF(I34="Y",1,0)</f>
        <v>1</v>
      </c>
      <c r="M34" s="230" t="s">
        <v>18</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4" t="s">
        <v>156</v>
      </c>
      <c r="D35" s="414"/>
      <c r="E35" s="219">
        <v>2.5</v>
      </c>
      <c r="F35" s="85"/>
      <c r="G35" s="83">
        <f>E35*$A$33</f>
        <v>5</v>
      </c>
      <c r="H35" s="85"/>
      <c r="I35" s="200" t="s">
        <v>50</v>
      </c>
      <c r="J35" s="190">
        <f>IF(I35="Y",G35,0)</f>
        <v>0</v>
      </c>
      <c r="K35" s="121">
        <f>IF(I35="Y",1,0)</f>
        <v>0</v>
      </c>
      <c r="M35" s="230" t="s">
        <v>26</v>
      </c>
      <c r="N35" s="85"/>
      <c r="O35" s="231"/>
      <c r="P35" s="205">
        <v>1</v>
      </c>
      <c r="Q35" s="85"/>
      <c r="R35" s="90" t="s">
        <v>49</v>
      </c>
      <c r="S35" s="85"/>
      <c r="T35" s="87">
        <f t="shared" si="2"/>
        <v>1</v>
      </c>
      <c r="U35" s="85"/>
      <c r="V35" s="206"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5">
      <c r="C36" s="531" t="s">
        <v>81</v>
      </c>
      <c r="D36" s="531"/>
      <c r="E36" s="233">
        <v>2.5</v>
      </c>
      <c r="F36" s="85"/>
      <c r="G36" s="83">
        <f>E36*$A$33</f>
        <v>5</v>
      </c>
      <c r="H36" s="85"/>
      <c r="I36" s="200" t="s">
        <v>49</v>
      </c>
      <c r="J36" s="190">
        <f>IF(I36="Y",G36,0)</f>
        <v>5</v>
      </c>
      <c r="K36" s="121">
        <f>IF(I36="Y",1,0)</f>
        <v>1</v>
      </c>
      <c r="M36" s="202" t="s">
        <v>16</v>
      </c>
      <c r="N36" s="85"/>
      <c r="O36" s="212"/>
      <c r="P36" s="205">
        <v>0.5</v>
      </c>
      <c r="Q36" s="85"/>
      <c r="R36" s="90" t="s">
        <v>49</v>
      </c>
      <c r="S36" s="85"/>
      <c r="T36" s="87">
        <f t="shared" si="2"/>
        <v>0.5</v>
      </c>
      <c r="U36" s="85"/>
      <c r="V36" s="206" t="s">
        <v>50</v>
      </c>
      <c r="W36" s="207">
        <f t="shared" si="3"/>
        <v>0</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5">
      <c r="C37" s="327" t="s">
        <v>157</v>
      </c>
      <c r="D37" s="100" t="s">
        <v>56</v>
      </c>
      <c r="E37" s="146">
        <f>SUM(E34:E36)</f>
        <v>5</v>
      </c>
      <c r="F37" s="135"/>
      <c r="G37" s="100">
        <f>SUM(G34:G36)</f>
        <v>10</v>
      </c>
      <c r="H37" s="135"/>
      <c r="I37" s="103">
        <f>SUM(J34:J36)</f>
        <v>5</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5">
      <c r="C38" s="146"/>
      <c r="D38" s="135"/>
      <c r="E38" s="146"/>
      <c r="F38" s="135"/>
      <c r="G38" s="135"/>
      <c r="H38" s="135"/>
      <c r="I38" s="217"/>
      <c r="J38" s="190"/>
      <c r="K38" s="121"/>
      <c r="M38" s="230" t="s">
        <v>30</v>
      </c>
      <c r="N38" s="85"/>
      <c r="O38" s="231"/>
      <c r="P38" s="205">
        <v>1</v>
      </c>
      <c r="Q38" s="85"/>
      <c r="R38" s="90" t="s">
        <v>49</v>
      </c>
      <c r="S38" s="85"/>
      <c r="T38" s="87">
        <f>IF(R38="Y",P38*$L$10,"")</f>
        <v>1</v>
      </c>
      <c r="U38" s="85"/>
      <c r="V38" s="326" t="s">
        <v>49</v>
      </c>
      <c r="W38" s="207">
        <f>IF(V38="Y", T38, 0)</f>
        <v>1</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
      <c r="A39" s="185">
        <v>4</v>
      </c>
      <c r="B39" s="186"/>
      <c r="C39" s="235" t="s">
        <v>158</v>
      </c>
      <c r="D39" s="214"/>
      <c r="E39" s="146"/>
      <c r="F39" s="215"/>
      <c r="G39" s="216" t="s">
        <v>3</v>
      </c>
      <c r="H39" s="215"/>
      <c r="I39" s="217"/>
      <c r="J39" s="190"/>
      <c r="K39" s="121"/>
      <c r="M39" s="230" t="s">
        <v>31</v>
      </c>
      <c r="N39" s="223"/>
      <c r="O39" s="231"/>
      <c r="P39" s="205">
        <v>0.5</v>
      </c>
      <c r="Q39" s="223"/>
      <c r="R39" s="90" t="s">
        <v>49</v>
      </c>
      <c r="S39" s="223"/>
      <c r="T39" s="87">
        <f>IF(R39="Y",P39*$L$10,"")</f>
        <v>0.5</v>
      </c>
      <c r="U39" s="223"/>
      <c r="V39" s="326" t="s">
        <v>49</v>
      </c>
      <c r="W39" s="207">
        <f>IF(V39="Y", T39, 0)</f>
        <v>0.5</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5">
      <c r="C40" s="517" t="s">
        <v>35</v>
      </c>
      <c r="D40" s="517"/>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17" t="s">
        <v>46</v>
      </c>
      <c r="D41" s="517"/>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11.5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17" t="s">
        <v>45</v>
      </c>
      <c r="D42" s="517"/>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17" t="s">
        <v>86</v>
      </c>
      <c r="D43" s="517"/>
      <c r="E43" s="219"/>
      <c r="F43" s="85"/>
      <c r="G43" s="83"/>
      <c r="H43" s="85"/>
      <c r="I43" s="83"/>
      <c r="J43" s="190">
        <f t="shared" si="5"/>
        <v>0</v>
      </c>
      <c r="K43" s="121">
        <f t="shared" si="6"/>
        <v>0</v>
      </c>
      <c r="M43" s="536" t="s">
        <v>71</v>
      </c>
      <c r="N43" s="242"/>
      <c r="O43" s="420">
        <f>(I55+V41)/(G55+T41)</f>
        <v>0.60499999999999998</v>
      </c>
      <c r="P43" s="420"/>
      <c r="Q43" s="420"/>
      <c r="R43" s="420"/>
      <c r="S43" s="420"/>
      <c r="T43" s="420"/>
      <c r="U43" s="420"/>
      <c r="V43" s="421"/>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63" t="s">
        <v>33</v>
      </c>
      <c r="D44" s="464"/>
      <c r="E44" s="219">
        <v>3</v>
      </c>
      <c r="F44" s="85"/>
      <c r="G44" s="83">
        <f t="shared" si="4"/>
        <v>12</v>
      </c>
      <c r="H44" s="85"/>
      <c r="I44" s="200" t="s">
        <v>50</v>
      </c>
      <c r="J44" s="190">
        <f t="shared" si="5"/>
        <v>0</v>
      </c>
      <c r="K44" s="121">
        <f t="shared" si="6"/>
        <v>0</v>
      </c>
      <c r="M44" s="537"/>
      <c r="N44" s="243"/>
      <c r="O44" s="422"/>
      <c r="P44" s="422"/>
      <c r="Q44" s="422"/>
      <c r="R44" s="422"/>
      <c r="S44" s="422"/>
      <c r="T44" s="422"/>
      <c r="U44" s="422"/>
      <c r="V44" s="423"/>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4" t="s">
        <v>43</v>
      </c>
      <c r="D45" s="414"/>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4" t="s">
        <v>151</v>
      </c>
      <c r="D46" s="414"/>
      <c r="E46" s="219">
        <v>5</v>
      </c>
      <c r="F46" s="85"/>
      <c r="G46" s="83">
        <f t="shared" si="4"/>
        <v>20</v>
      </c>
      <c r="H46" s="85"/>
      <c r="I46" s="200" t="s">
        <v>50</v>
      </c>
      <c r="J46" s="190">
        <f t="shared" si="5"/>
        <v>0</v>
      </c>
      <c r="K46" s="121">
        <f t="shared" si="6"/>
        <v>0</v>
      </c>
      <c r="M46" s="244" t="s">
        <v>63</v>
      </c>
      <c r="N46" s="245"/>
      <c r="O46" s="411" t="s">
        <v>61</v>
      </c>
      <c r="P46" s="412"/>
      <c r="Q46" s="412"/>
      <c r="R46" s="412"/>
      <c r="S46" s="412"/>
      <c r="T46" s="412"/>
      <c r="U46" s="412"/>
      <c r="V46" s="413"/>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49999999999999" customHeight="1">
      <c r="C47" s="327" t="s">
        <v>157</v>
      </c>
      <c r="D47" s="246" t="s">
        <v>56</v>
      </c>
      <c r="E47" s="146"/>
      <c r="F47" s="135"/>
      <c r="G47" s="100">
        <f>MAX(G40:G46)</f>
        <v>20</v>
      </c>
      <c r="H47" s="135"/>
      <c r="I47" s="104">
        <f>MAX(J40:J46)</f>
        <v>16</v>
      </c>
      <c r="J47" s="232"/>
      <c r="K47" s="121"/>
      <c r="M47" s="522" t="s">
        <v>62</v>
      </c>
      <c r="N47" s="247"/>
      <c r="O47" s="442">
        <f>IF(AA25=0,0,VLOOKUP(O43,Lookups!A2:C10,IF(O46="Industrial",2,3),TRUE))</f>
        <v>1</v>
      </c>
      <c r="P47" s="442"/>
      <c r="Q47" s="442"/>
      <c r="R47" s="442"/>
      <c r="S47" s="442"/>
      <c r="T47" s="442"/>
      <c r="U47" s="442"/>
      <c r="V47" s="443"/>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49999999999999" customHeight="1" thickBot="1">
      <c r="C48" s="146"/>
      <c r="D48" s="224"/>
      <c r="E48" s="146"/>
      <c r="F48" s="135"/>
      <c r="G48" s="135"/>
      <c r="H48" s="135"/>
      <c r="I48" s="248"/>
      <c r="J48" s="232"/>
      <c r="K48" s="121"/>
      <c r="M48" s="523"/>
      <c r="N48" s="249"/>
      <c r="O48" s="444"/>
      <c r="P48" s="444"/>
      <c r="Q48" s="444"/>
      <c r="R48" s="444"/>
      <c r="S48" s="444"/>
      <c r="T48" s="444"/>
      <c r="U48" s="444"/>
      <c r="V48" s="445"/>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5.5">
      <c r="A49" s="185">
        <v>2</v>
      </c>
      <c r="B49" s="186"/>
      <c r="C49" s="235" t="s">
        <v>159</v>
      </c>
      <c r="D49" s="214"/>
      <c r="E49" s="146"/>
      <c r="F49" s="215"/>
      <c r="G49" s="216" t="s">
        <v>3</v>
      </c>
      <c r="H49" s="215"/>
      <c r="I49" s="217"/>
      <c r="J49" s="190"/>
      <c r="K49" s="121"/>
      <c r="L49" s="146"/>
      <c r="M49" s="250"/>
      <c r="O49" s="525" t="str">
        <f>IF(AA25=0,AG15,"")</f>
        <v/>
      </c>
      <c r="P49" s="525"/>
      <c r="Q49" s="525"/>
      <c r="R49" s="525"/>
      <c r="S49" s="525"/>
      <c r="T49" s="525"/>
      <c r="U49" s="525"/>
      <c r="V49" s="525"/>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5">
      <c r="C50" s="526" t="s">
        <v>34</v>
      </c>
      <c r="D50" s="527"/>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5">
      <c r="C51" s="526" t="s">
        <v>27</v>
      </c>
      <c r="D51" s="527"/>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18" t="s">
        <v>91</v>
      </c>
      <c r="D52" s="519"/>
      <c r="E52" s="190"/>
      <c r="F52" s="251"/>
      <c r="G52" s="86">
        <v>10</v>
      </c>
      <c r="H52" s="86"/>
      <c r="I52" s="200" t="s">
        <v>49</v>
      </c>
      <c r="J52" s="190">
        <f>IF(I52="Y",G52,0)</f>
        <v>10</v>
      </c>
      <c r="K52" s="121">
        <f>IF(I52="Y",1,0)</f>
        <v>1</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5">
      <c r="C53" s="327" t="s">
        <v>157</v>
      </c>
      <c r="D53" s="100" t="s">
        <v>56</v>
      </c>
      <c r="E53" s="146"/>
      <c r="F53" s="135"/>
      <c r="G53" s="100">
        <f>MAX(G50:G52)</f>
        <v>10</v>
      </c>
      <c r="H53" s="135"/>
      <c r="I53" s="103">
        <f>MAX(J50:J52)</f>
        <v>10</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5">
      <c r="C55" s="146"/>
      <c r="D55" s="252" t="s">
        <v>57</v>
      </c>
      <c r="E55" s="188"/>
      <c r="F55" s="253"/>
      <c r="G55" s="105">
        <f>G14+G26+G32+G37+G47+G53</f>
        <v>70</v>
      </c>
      <c r="H55" s="253"/>
      <c r="I55" s="105">
        <f>I14+I26+I32+I37+I47+I53</f>
        <v>49</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17" t="s">
        <v>98</v>
      </c>
      <c r="D59" s="517"/>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5">
      <c r="C60" s="257" t="s">
        <v>113</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5">
      <c r="C61" s="477"/>
      <c r="D61" s="478"/>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5">
      <c r="C62" s="477"/>
      <c r="D62" s="489"/>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5">
      <c r="C63" s="517" t="s">
        <v>103</v>
      </c>
      <c r="D63" s="517"/>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5">
      <c r="C64" s="517" t="s">
        <v>104</v>
      </c>
      <c r="D64" s="517"/>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17" t="s">
        <v>111</v>
      </c>
      <c r="D65" s="517"/>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5">
      <c r="C66" s="518" t="s">
        <v>105</v>
      </c>
      <c r="D66" s="519"/>
      <c r="E66" s="219"/>
      <c r="F66" s="229"/>
      <c r="G66" s="136"/>
      <c r="H66" s="134"/>
      <c r="I66" s="200" t="s">
        <v>49</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5">
      <c r="C67" s="520" t="s">
        <v>106</v>
      </c>
      <c r="D67" s="521"/>
      <c r="E67" s="219"/>
      <c r="F67" s="229"/>
      <c r="G67" s="136"/>
      <c r="H67" s="134"/>
      <c r="I67" s="200" t="s">
        <v>50</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5">
      <c r="C68" s="517" t="s">
        <v>94</v>
      </c>
      <c r="D68" s="517"/>
      <c r="E68" s="219"/>
      <c r="F68" s="229"/>
      <c r="G68" s="499">
        <v>60</v>
      </c>
      <c r="H68" s="500"/>
      <c r="I68" s="501"/>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18" t="s">
        <v>102</v>
      </c>
      <c r="D69" s="519"/>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5">
      <c r="C70" s="520" t="s">
        <v>107</v>
      </c>
      <c r="D70" s="521"/>
      <c r="E70" s="219"/>
      <c r="F70" s="229"/>
      <c r="G70" s="499" t="s">
        <v>114</v>
      </c>
      <c r="H70" s="500"/>
      <c r="I70" s="501"/>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5">
      <c r="C71" s="517" t="s">
        <v>108</v>
      </c>
      <c r="D71" s="517"/>
      <c r="E71" s="219"/>
      <c r="F71" s="229"/>
      <c r="G71" s="499" t="s">
        <v>114</v>
      </c>
      <c r="H71" s="500"/>
      <c r="I71" s="501"/>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5">
      <c r="C72" s="517" t="s">
        <v>109</v>
      </c>
      <c r="D72" s="517"/>
      <c r="E72" s="219"/>
      <c r="F72" s="229"/>
      <c r="G72" s="499" t="s">
        <v>114</v>
      </c>
      <c r="H72" s="500"/>
      <c r="I72" s="501"/>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5">
      <c r="C73" s="517" t="s">
        <v>110</v>
      </c>
      <c r="D73" s="517"/>
      <c r="E73" s="219"/>
      <c r="F73" s="229"/>
      <c r="G73" s="499" t="s">
        <v>114</v>
      </c>
      <c r="H73" s="500"/>
      <c r="I73" s="501"/>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5">
      <c r="C74" s="524" t="s">
        <v>101</v>
      </c>
      <c r="D74" s="524"/>
      <c r="E74" s="219"/>
      <c r="F74" s="229"/>
      <c r="G74" s="499" t="s">
        <v>114</v>
      </c>
      <c r="H74" s="500"/>
      <c r="I74" s="501"/>
      <c r="J74" s="146"/>
      <c r="K74" s="147"/>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4">
    <mergeCell ref="AI12:AO13"/>
    <mergeCell ref="AI14:AO16"/>
    <mergeCell ref="AA11:AB11"/>
    <mergeCell ref="C12:D12"/>
    <mergeCell ref="C13:D13"/>
    <mergeCell ref="C29:D29"/>
    <mergeCell ref="C30:D31"/>
    <mergeCell ref="C22:D22"/>
    <mergeCell ref="C21:D21"/>
    <mergeCell ref="C23:D23"/>
    <mergeCell ref="C24:D24"/>
    <mergeCell ref="C25:D25"/>
    <mergeCell ref="C27:D27"/>
    <mergeCell ref="C28:D28"/>
    <mergeCell ref="C2:I2"/>
    <mergeCell ref="C5:V5"/>
    <mergeCell ref="O7:O8"/>
    <mergeCell ref="C19:D19"/>
    <mergeCell ref="C20:D20"/>
    <mergeCell ref="C17:D17"/>
    <mergeCell ref="C18:D18"/>
    <mergeCell ref="G30:G31"/>
    <mergeCell ref="I30:I31"/>
    <mergeCell ref="C33:D33"/>
    <mergeCell ref="C34:D34"/>
    <mergeCell ref="C36:D36"/>
    <mergeCell ref="C35:D35"/>
    <mergeCell ref="C40:D40"/>
    <mergeCell ref="C41:D41"/>
    <mergeCell ref="C42:D42"/>
    <mergeCell ref="C43:D43"/>
    <mergeCell ref="C61:D61"/>
    <mergeCell ref="C51:D51"/>
    <mergeCell ref="C52:D52"/>
    <mergeCell ref="C59:D59"/>
    <mergeCell ref="M47:M48"/>
    <mergeCell ref="O47:V48"/>
    <mergeCell ref="M43:M44"/>
    <mergeCell ref="O49:V49"/>
    <mergeCell ref="C50:D50"/>
    <mergeCell ref="O43:V44"/>
    <mergeCell ref="C44:D44"/>
    <mergeCell ref="C45:D45"/>
    <mergeCell ref="C46:D46"/>
    <mergeCell ref="O46:V46"/>
    <mergeCell ref="C71:D71"/>
    <mergeCell ref="G71:I71"/>
    <mergeCell ref="C62:D62"/>
    <mergeCell ref="C63:D63"/>
    <mergeCell ref="C64:D64"/>
    <mergeCell ref="C65:D65"/>
    <mergeCell ref="C66:D66"/>
    <mergeCell ref="C67:D67"/>
    <mergeCell ref="C68:D68"/>
    <mergeCell ref="G68:I68"/>
    <mergeCell ref="C69:D69"/>
    <mergeCell ref="C70:D70"/>
    <mergeCell ref="G70:I70"/>
    <mergeCell ref="C72:D72"/>
    <mergeCell ref="G72:I72"/>
    <mergeCell ref="C73:D73"/>
    <mergeCell ref="G73:I73"/>
    <mergeCell ref="C74:D74"/>
    <mergeCell ref="G74:I74"/>
  </mergeCells>
  <dataValidations count="9">
    <dataValidation type="list" allowBlank="1" showInputMessage="1" showErrorMessage="1" sqref="V30:V36 V12:V28 I50:I52 I28:I30 I34:I36 I17:I21 R30:R36 R38:R39 V38:V39 R12:R28 I11:I13 I40:I42 I44:I46 I64:I67" xr:uid="{00000000-0002-0000-0E00-000000000000}">
      <formula1>"Y, N"</formula1>
    </dataValidation>
    <dataValidation type="list" allowBlank="1" showInputMessage="1" showErrorMessage="1" sqref="N46:V46" xr:uid="{00000000-0002-0000-0E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0E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0E00-000003000000}"/>
    <dataValidation allowBlank="1" showInputMessage="1" showErrorMessage="1" promptTitle="EN 15978:2011" prompt="Sustainability of construction works - assessment of environmental performance of buildings - calculation method, BSi" sqref="C30" xr:uid="{00000000-0002-0000-0E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0E00-000005000000}"/>
    <dataValidation allowBlank="1" showErrorMessage="1" promptTitle="CEN/TR 15941:2010" prompt="Sustainability of construction works - Environmental product declarations - Methodology for selection and use of generic data, BSi" sqref="C35:D35" xr:uid="{00000000-0002-0000-0E00-000006000000}"/>
    <dataValidation allowBlank="1" showErrorMessage="1" sqref="C52:D52" xr:uid="{00000000-0002-0000-0E00-000007000000}"/>
    <dataValidation allowBlank="1" showErrorMessage="1" promptTitle="EN 15804:2012" prompt="Sustainability of construction works - Environmental product declarations - core rules for the product category of construction products, BSi" sqref="C46:D46" xr:uid="{00000000-0002-0000-0E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3D6864"/>
    <pageSetUpPr fitToPage="1"/>
  </sheetPr>
  <dimension ref="A1:BB117"/>
  <sheetViews>
    <sheetView topLeftCell="B1" workbookViewId="0"/>
  </sheetViews>
  <sheetFormatPr defaultColWidth="9.1796875" defaultRowHeight="14.5"/>
  <cols>
    <col min="1" max="1" width="4.26953125" style="145" hidden="1" customWidth="1"/>
    <col min="2" max="2" width="4.26953125" style="146" customWidth="1"/>
    <col min="3" max="3" width="68.54296875" style="145" customWidth="1"/>
    <col min="4" max="4" width="7.1796875" style="145" bestFit="1" customWidth="1"/>
    <col min="5" max="5" width="7.1796875" style="145" hidden="1" customWidth="1"/>
    <col min="6" max="6" width="0.54296875" style="145" customWidth="1"/>
    <col min="7" max="7" width="6" style="145" customWidth="1"/>
    <col min="8" max="8" width="0.54296875" style="145" customWidth="1"/>
    <col min="9" max="9" width="7.453125" style="145" customWidth="1"/>
    <col min="10" max="10" width="5.26953125" style="145" hidden="1" customWidth="1"/>
    <col min="11" max="11" width="6.7265625" style="266" bestFit="1" customWidth="1"/>
    <col min="12" max="12" width="4.7265625" style="145" hidden="1" customWidth="1"/>
    <col min="13" max="13" width="57.7265625" style="145" bestFit="1" customWidth="1"/>
    <col min="14" max="14" width="0.54296875" style="146" customWidth="1"/>
    <col min="15" max="15" width="5.7265625" style="145" customWidth="1"/>
    <col min="16" max="16" width="5.7265625" style="145" hidden="1" customWidth="1"/>
    <col min="17" max="17" width="0.54296875" style="146" customWidth="1"/>
    <col min="18" max="18" width="9" style="237" customWidth="1"/>
    <col min="19" max="19" width="0.54296875" style="146" customWidth="1"/>
    <col min="20" max="20" width="7.7265625" style="237" bestFit="1" customWidth="1"/>
    <col min="21" max="21" width="0.54296875" style="146" customWidth="1"/>
    <col min="22" max="22" width="7.1796875" style="237" bestFit="1" customWidth="1"/>
    <col min="23" max="23" width="3.81640625" style="237" hidden="1" customWidth="1"/>
    <col min="24" max="25" width="9.1796875" style="265" hidden="1" customWidth="1"/>
    <col min="26" max="26" width="9.81640625" style="265" hidden="1" customWidth="1"/>
    <col min="27" max="33" width="9.1796875" style="145" hidden="1" customWidth="1"/>
    <col min="34" max="16384" width="9.179687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43" t="s">
        <v>147</v>
      </c>
      <c r="D2" s="543"/>
      <c r="E2" s="543"/>
      <c r="F2" s="543"/>
      <c r="G2" s="543"/>
      <c r="H2" s="543"/>
      <c r="I2" s="543"/>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41.75" customHeight="1" thickBot="1">
      <c r="A5" s="157"/>
      <c r="B5" s="158"/>
      <c r="C5" s="549" t="s">
        <v>146</v>
      </c>
      <c r="D5" s="550"/>
      <c r="E5" s="550"/>
      <c r="F5" s="550"/>
      <c r="G5" s="550"/>
      <c r="H5" s="550"/>
      <c r="I5" s="550"/>
      <c r="J5" s="550"/>
      <c r="K5" s="550"/>
      <c r="L5" s="550"/>
      <c r="M5" s="550"/>
      <c r="N5" s="550"/>
      <c r="O5" s="550"/>
      <c r="P5" s="550"/>
      <c r="Q5" s="550"/>
      <c r="R5" s="550"/>
      <c r="S5" s="550"/>
      <c r="T5" s="550"/>
      <c r="U5" s="550"/>
      <c r="V5" s="551"/>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44"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45"/>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46" t="s">
        <v>76</v>
      </c>
      <c r="AB11" s="546"/>
      <c r="AC11" s="146"/>
      <c r="AD11" s="146"/>
      <c r="AE11" s="146"/>
      <c r="AF11" s="146"/>
      <c r="AG11" s="146"/>
      <c r="AH11" s="146"/>
      <c r="AI11" s="461" t="s">
        <v>170</v>
      </c>
      <c r="AJ11" s="461"/>
      <c r="AK11" s="461"/>
      <c r="AL11" s="461"/>
      <c r="AM11" s="461"/>
      <c r="AN11" s="461"/>
      <c r="AO11" s="461"/>
      <c r="AP11" s="146"/>
      <c r="AQ11" s="146"/>
      <c r="AR11" s="146"/>
      <c r="AS11" s="146"/>
      <c r="AT11" s="146"/>
      <c r="AU11" s="146"/>
      <c r="AV11" s="146"/>
      <c r="AW11" s="146"/>
      <c r="AX11" s="146"/>
      <c r="AY11" s="146"/>
      <c r="AZ11" s="146"/>
      <c r="BA11" s="146"/>
    </row>
    <row r="12" spans="1:53" ht="15.5">
      <c r="C12" s="526" t="s">
        <v>68</v>
      </c>
      <c r="D12" s="527"/>
      <c r="E12" s="190">
        <v>1</v>
      </c>
      <c r="F12" s="85"/>
      <c r="G12" s="83">
        <f>E12*$A$10</f>
        <v>2</v>
      </c>
      <c r="H12" s="85"/>
      <c r="I12" s="200" t="s">
        <v>49</v>
      </c>
      <c r="J12" s="190">
        <f>IF(I12="Y",G12,0)</f>
        <v>2</v>
      </c>
      <c r="K12" s="122"/>
      <c r="L12" s="201"/>
      <c r="M12" s="202" t="s">
        <v>23</v>
      </c>
      <c r="N12" s="203"/>
      <c r="O12" s="204" t="s">
        <v>21</v>
      </c>
      <c r="P12" s="205">
        <v>2</v>
      </c>
      <c r="Q12" s="203"/>
      <c r="R12" s="9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61"/>
      <c r="AJ12" s="461"/>
      <c r="AK12" s="461"/>
      <c r="AL12" s="461"/>
      <c r="AM12" s="461"/>
      <c r="AN12" s="461"/>
      <c r="AO12" s="461"/>
      <c r="AP12" s="146"/>
      <c r="AQ12" s="146"/>
      <c r="AR12" s="146"/>
      <c r="AS12" s="146"/>
      <c r="AT12" s="146"/>
      <c r="AU12" s="146"/>
      <c r="AV12" s="146"/>
      <c r="AW12" s="146"/>
      <c r="AX12" s="146"/>
      <c r="AY12" s="146"/>
      <c r="AZ12" s="146"/>
      <c r="BA12" s="146"/>
    </row>
    <row r="13" spans="1:53" ht="15.5">
      <c r="C13" s="531" t="s">
        <v>69</v>
      </c>
      <c r="D13" s="531"/>
      <c r="E13" s="190">
        <v>2</v>
      </c>
      <c r="F13" s="85"/>
      <c r="G13" s="83">
        <f>E13*$A$10</f>
        <v>4</v>
      </c>
      <c r="H13" s="85"/>
      <c r="I13" s="200" t="s">
        <v>49</v>
      </c>
      <c r="J13" s="190">
        <f>IF(I13="Y",G13,0)</f>
        <v>4</v>
      </c>
      <c r="K13" s="122"/>
      <c r="L13" s="201"/>
      <c r="M13" s="202" t="s">
        <v>9</v>
      </c>
      <c r="N13" s="85"/>
      <c r="O13" s="204" t="s">
        <v>21</v>
      </c>
      <c r="P13" s="205">
        <v>2</v>
      </c>
      <c r="Q13" s="85"/>
      <c r="R13" s="9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62" t="s">
        <v>171</v>
      </c>
      <c r="AJ13" s="462"/>
      <c r="AK13" s="462"/>
      <c r="AL13" s="462"/>
      <c r="AM13" s="462"/>
      <c r="AN13" s="462"/>
      <c r="AO13" s="462"/>
      <c r="AP13" s="146"/>
      <c r="AQ13" s="146"/>
      <c r="AR13" s="146"/>
      <c r="AS13" s="146"/>
      <c r="AT13" s="146"/>
      <c r="AU13" s="146"/>
      <c r="AV13" s="146"/>
      <c r="AW13" s="146"/>
      <c r="AX13" s="146"/>
      <c r="AY13" s="146"/>
      <c r="AZ13" s="146"/>
      <c r="BA13" s="146"/>
    </row>
    <row r="14" spans="1:53" ht="15.5">
      <c r="C14" s="146"/>
      <c r="D14" s="211" t="s">
        <v>56</v>
      </c>
      <c r="E14" s="146"/>
      <c r="F14" s="135"/>
      <c r="G14" s="100">
        <f>SUM(G11:G13)</f>
        <v>8</v>
      </c>
      <c r="H14" s="135"/>
      <c r="I14" s="101">
        <f>SUM(J11:J13)</f>
        <v>8</v>
      </c>
      <c r="J14" s="190"/>
      <c r="K14" s="122"/>
      <c r="L14" s="201"/>
      <c r="M14" s="202" t="s">
        <v>6</v>
      </c>
      <c r="N14" s="85"/>
      <c r="O14" s="212"/>
      <c r="P14" s="205">
        <v>2</v>
      </c>
      <c r="Q14" s="85"/>
      <c r="R14" s="90" t="s">
        <v>49</v>
      </c>
      <c r="S14" s="85"/>
      <c r="T14" s="87">
        <f t="shared" si="0"/>
        <v>2</v>
      </c>
      <c r="U14" s="85"/>
      <c r="V14" s="326" t="s">
        <v>49</v>
      </c>
      <c r="W14" s="207">
        <f t="shared" si="1"/>
        <v>2</v>
      </c>
      <c r="X14" s="149"/>
      <c r="Y14" s="149"/>
      <c r="Z14" s="209"/>
      <c r="AA14" s="210">
        <f>K28</f>
        <v>1</v>
      </c>
      <c r="AB14" s="146"/>
      <c r="AC14" s="146"/>
      <c r="AD14" s="146"/>
      <c r="AE14" s="146"/>
      <c r="AF14" s="146"/>
      <c r="AG14" s="146"/>
      <c r="AH14" s="146"/>
      <c r="AI14" s="462"/>
      <c r="AJ14" s="462"/>
      <c r="AK14" s="462"/>
      <c r="AL14" s="462"/>
      <c r="AM14" s="462"/>
      <c r="AN14" s="462"/>
      <c r="AO14" s="462"/>
      <c r="AP14" s="146"/>
      <c r="AQ14" s="146"/>
      <c r="AR14" s="146"/>
      <c r="AS14" s="146"/>
      <c r="AT14" s="146"/>
      <c r="AU14" s="146"/>
      <c r="AV14" s="146"/>
      <c r="AW14" s="146"/>
      <c r="AX14" s="146"/>
      <c r="AY14" s="146"/>
      <c r="AZ14" s="146"/>
      <c r="BA14" s="146"/>
    </row>
    <row r="15" spans="1:53" ht="15.5">
      <c r="C15" s="213"/>
      <c r="D15" s="213"/>
      <c r="E15" s="213"/>
      <c r="F15" s="213"/>
      <c r="G15" s="213"/>
      <c r="H15" s="213"/>
      <c r="I15" s="213"/>
      <c r="J15" s="213"/>
      <c r="K15" s="122"/>
      <c r="L15" s="201"/>
      <c r="M15" s="202" t="s">
        <v>14</v>
      </c>
      <c r="N15" s="85"/>
      <c r="O15" s="204" t="s">
        <v>21</v>
      </c>
      <c r="P15" s="205">
        <v>2</v>
      </c>
      <c r="Q15" s="85"/>
      <c r="R15" s="9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62"/>
      <c r="AJ15" s="462"/>
      <c r="AK15" s="462"/>
      <c r="AL15" s="462"/>
      <c r="AM15" s="462"/>
      <c r="AN15" s="462"/>
      <c r="AO15" s="462"/>
      <c r="AP15" s="146"/>
      <c r="AQ15" s="146"/>
      <c r="AR15" s="146"/>
      <c r="AS15" s="146"/>
      <c r="AT15" s="146"/>
      <c r="AU15" s="146"/>
      <c r="AV15" s="146"/>
      <c r="AW15" s="146"/>
      <c r="AX15" s="146"/>
      <c r="AY15" s="146"/>
      <c r="AZ15" s="146"/>
      <c r="BA15" s="146"/>
    </row>
    <row r="16" spans="1:53" ht="18.5">
      <c r="A16" s="185">
        <v>2</v>
      </c>
      <c r="B16" s="186"/>
      <c r="C16" s="187" t="s">
        <v>70</v>
      </c>
      <c r="D16" s="214"/>
      <c r="E16" s="146"/>
      <c r="F16" s="215"/>
      <c r="G16" s="216" t="s">
        <v>3</v>
      </c>
      <c r="H16" s="215"/>
      <c r="I16" s="217"/>
      <c r="J16" s="190"/>
      <c r="K16" s="122"/>
      <c r="L16" s="201"/>
      <c r="M16" s="202" t="s">
        <v>22</v>
      </c>
      <c r="N16" s="85"/>
      <c r="O16" s="212"/>
      <c r="P16" s="205">
        <v>2</v>
      </c>
      <c r="Q16" s="85"/>
      <c r="R16" s="90" t="s">
        <v>49</v>
      </c>
      <c r="S16" s="85"/>
      <c r="T16" s="87">
        <f t="shared" si="0"/>
        <v>2</v>
      </c>
      <c r="U16" s="85"/>
      <c r="V16" s="326" t="s">
        <v>49</v>
      </c>
      <c r="W16" s="207">
        <f t="shared" si="1"/>
        <v>2</v>
      </c>
      <c r="X16" s="149"/>
      <c r="Y16" s="149"/>
      <c r="Z16" s="209"/>
      <c r="AA16" s="210">
        <f>SUM(K40:K46)</f>
        <v>3</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5">
      <c r="C17" s="547" t="s">
        <v>4</v>
      </c>
      <c r="D17" s="547"/>
      <c r="E17" s="218">
        <v>1</v>
      </c>
      <c r="F17" s="85"/>
      <c r="G17" s="83">
        <f>E17*$A$16</f>
        <v>2</v>
      </c>
      <c r="H17" s="85"/>
      <c r="I17" s="200" t="s">
        <v>49</v>
      </c>
      <c r="J17" s="190">
        <f>IF(I17="Y",G17,0)</f>
        <v>2</v>
      </c>
      <c r="K17" s="121">
        <f>IF(OR(J17,J18,J19,J20,J21&gt;0),1,0)</f>
        <v>1</v>
      </c>
      <c r="M17" s="202" t="s">
        <v>36</v>
      </c>
      <c r="N17" s="85"/>
      <c r="O17" s="204" t="s">
        <v>21</v>
      </c>
      <c r="P17" s="205">
        <v>2</v>
      </c>
      <c r="Q17" s="85"/>
      <c r="R17" s="90" t="s">
        <v>49</v>
      </c>
      <c r="S17" s="85"/>
      <c r="T17" s="87">
        <f t="shared" si="0"/>
        <v>2</v>
      </c>
      <c r="U17" s="85"/>
      <c r="V17" s="326" t="s">
        <v>49</v>
      </c>
      <c r="W17" s="207">
        <f t="shared" si="1"/>
        <v>2</v>
      </c>
      <c r="X17" s="149">
        <f>IF(OR(R17="N",W17&gt;0),1,0)</f>
        <v>1</v>
      </c>
      <c r="Y17" s="149"/>
      <c r="Z17" s="209"/>
      <c r="AA17" s="210">
        <f>SUM(K50:K52)</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5">
      <c r="C18" s="547" t="s">
        <v>42</v>
      </c>
      <c r="D18" s="547"/>
      <c r="E18" s="218">
        <v>2</v>
      </c>
      <c r="F18" s="85"/>
      <c r="G18" s="83">
        <f>E18*$A$16</f>
        <v>4</v>
      </c>
      <c r="H18" s="85"/>
      <c r="I18" s="200" t="s">
        <v>49</v>
      </c>
      <c r="J18" s="190">
        <f>IF(I18="Y",G18,0)</f>
        <v>4</v>
      </c>
      <c r="K18" s="121"/>
      <c r="M18" s="202" t="s">
        <v>7</v>
      </c>
      <c r="N18" s="85"/>
      <c r="O18" s="212"/>
      <c r="P18" s="205">
        <v>1</v>
      </c>
      <c r="Q18" s="85"/>
      <c r="R18" s="90" t="s">
        <v>49</v>
      </c>
      <c r="S18" s="85"/>
      <c r="T18" s="87">
        <f t="shared" si="0"/>
        <v>1</v>
      </c>
      <c r="U18" s="85"/>
      <c r="V18" s="206" t="s">
        <v>50</v>
      </c>
      <c r="W18" s="207">
        <f t="shared" si="1"/>
        <v>0</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5">
      <c r="C19" s="542" t="s">
        <v>5</v>
      </c>
      <c r="D19" s="542"/>
      <c r="E19" s="219">
        <v>3</v>
      </c>
      <c r="F19" s="85"/>
      <c r="G19" s="83">
        <f>E19*$A$16</f>
        <v>6</v>
      </c>
      <c r="H19" s="85"/>
      <c r="I19" s="200" t="s">
        <v>49</v>
      </c>
      <c r="J19" s="190">
        <f>IF(I19="Y",G19,0)</f>
        <v>6</v>
      </c>
      <c r="K19" s="121"/>
      <c r="M19" s="202" t="s">
        <v>41</v>
      </c>
      <c r="N19" s="85"/>
      <c r="O19" s="212"/>
      <c r="P19" s="205">
        <v>1</v>
      </c>
      <c r="Q19" s="85"/>
      <c r="R19" s="90" t="s">
        <v>49</v>
      </c>
      <c r="S19" s="85"/>
      <c r="T19" s="87">
        <f t="shared" si="0"/>
        <v>1</v>
      </c>
      <c r="U19" s="85"/>
      <c r="V19" s="32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5">
      <c r="C20" s="542" t="s">
        <v>87</v>
      </c>
      <c r="D20" s="542"/>
      <c r="E20" s="220">
        <v>4</v>
      </c>
      <c r="G20" s="84">
        <f>E20*$A$16</f>
        <v>8</v>
      </c>
      <c r="I20" s="206" t="s">
        <v>49</v>
      </c>
      <c r="J20" s="190">
        <f>IF(I20="Y",G20,0)</f>
        <v>8</v>
      </c>
      <c r="K20" s="121"/>
      <c r="M20" s="202" t="s">
        <v>40</v>
      </c>
      <c r="N20" s="85"/>
      <c r="O20" s="212"/>
      <c r="P20" s="205">
        <v>1</v>
      </c>
      <c r="Q20" s="85"/>
      <c r="R20" s="90" t="s">
        <v>49</v>
      </c>
      <c r="S20" s="85"/>
      <c r="T20" s="87">
        <f t="shared" si="0"/>
        <v>1</v>
      </c>
      <c r="U20" s="8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5">
      <c r="C21" s="548" t="s">
        <v>161</v>
      </c>
      <c r="D21" s="548"/>
      <c r="E21" s="219">
        <v>6</v>
      </c>
      <c r="F21" s="85"/>
      <c r="G21" s="83">
        <f>E21*$A$16</f>
        <v>12</v>
      </c>
      <c r="H21" s="85"/>
      <c r="I21" s="206" t="s">
        <v>49</v>
      </c>
      <c r="J21" s="190">
        <f>IF(I21="Y",G21,0)</f>
        <v>12</v>
      </c>
      <c r="K21" s="121"/>
      <c r="M21" s="202" t="s">
        <v>15</v>
      </c>
      <c r="N21" s="85"/>
      <c r="O21" s="212"/>
      <c r="P21" s="205">
        <v>1</v>
      </c>
      <c r="Q21" s="85"/>
      <c r="R21" s="90" t="s">
        <v>49</v>
      </c>
      <c r="S21" s="85"/>
      <c r="T21" s="87">
        <f t="shared" si="0"/>
        <v>1</v>
      </c>
      <c r="U21" s="85"/>
      <c r="V21" s="206" t="s">
        <v>50</v>
      </c>
      <c r="W21" s="207">
        <f t="shared" si="1"/>
        <v>0</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5">
      <c r="C22" s="538" t="s">
        <v>72</v>
      </c>
      <c r="D22" s="539"/>
      <c r="G22" s="135"/>
      <c r="H22" s="135"/>
      <c r="I22" s="217"/>
      <c r="J22" s="190"/>
      <c r="K22" s="121"/>
      <c r="M22" s="202" t="s">
        <v>10</v>
      </c>
      <c r="N22" s="85"/>
      <c r="O22" s="204" t="s">
        <v>21</v>
      </c>
      <c r="P22" s="205">
        <v>1</v>
      </c>
      <c r="Q22" s="85"/>
      <c r="R22" s="9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5">
      <c r="C23" s="538" t="s">
        <v>73</v>
      </c>
      <c r="D23" s="539"/>
      <c r="E23" s="146"/>
      <c r="G23" s="135"/>
      <c r="H23" s="135"/>
      <c r="I23" s="217"/>
      <c r="J23" s="190"/>
      <c r="K23" s="121"/>
      <c r="M23" s="202" t="s">
        <v>8</v>
      </c>
      <c r="N23" s="85"/>
      <c r="O23" s="204" t="s">
        <v>21</v>
      </c>
      <c r="P23" s="205">
        <v>1</v>
      </c>
      <c r="Q23" s="85"/>
      <c r="R23" s="9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 thickBot="1">
      <c r="C24" s="538" t="s">
        <v>88</v>
      </c>
      <c r="D24" s="539"/>
      <c r="E24" s="146"/>
      <c r="G24" s="135"/>
      <c r="H24" s="135"/>
      <c r="I24" s="217"/>
      <c r="J24" s="190"/>
      <c r="K24" s="121"/>
      <c r="M24" s="202" t="s">
        <v>37</v>
      </c>
      <c r="N24" s="85"/>
      <c r="O24" s="212"/>
      <c r="P24" s="205">
        <v>1</v>
      </c>
      <c r="Q24" s="85"/>
      <c r="R24" s="90" t="s">
        <v>49</v>
      </c>
      <c r="S24" s="85"/>
      <c r="T24" s="87">
        <f t="shared" si="0"/>
        <v>1</v>
      </c>
      <c r="U24" s="85"/>
      <c r="V24" s="206" t="s">
        <v>50</v>
      </c>
      <c r="W24" s="207">
        <f t="shared" si="1"/>
        <v>0</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 thickBot="1">
      <c r="C25" s="540" t="s">
        <v>74</v>
      </c>
      <c r="D25" s="541"/>
      <c r="E25" s="146"/>
      <c r="G25" s="135"/>
      <c r="H25" s="135"/>
      <c r="I25" s="217"/>
      <c r="J25" s="190"/>
      <c r="K25" s="121"/>
      <c r="M25" s="202" t="s">
        <v>59</v>
      </c>
      <c r="N25" s="85"/>
      <c r="O25" s="212"/>
      <c r="P25" s="205">
        <v>0.5</v>
      </c>
      <c r="Q25" s="85"/>
      <c r="R25" s="90" t="s">
        <v>49</v>
      </c>
      <c r="S25" s="85"/>
      <c r="T25" s="87">
        <f t="shared" si="0"/>
        <v>0.5</v>
      </c>
      <c r="U25" s="85"/>
      <c r="V25" s="206"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5">
      <c r="C26" s="327" t="s">
        <v>157</v>
      </c>
      <c r="D26" s="211" t="s">
        <v>56</v>
      </c>
      <c r="E26" s="146"/>
      <c r="F26" s="135"/>
      <c r="G26" s="100">
        <f>MAX(G17:G21)</f>
        <v>12</v>
      </c>
      <c r="H26" s="135"/>
      <c r="I26" s="101">
        <f>MAX(J17:J21)</f>
        <v>12</v>
      </c>
      <c r="J26" s="190"/>
      <c r="K26" s="121"/>
      <c r="M26" s="202" t="s">
        <v>11</v>
      </c>
      <c r="N26" s="85"/>
      <c r="O26" s="212"/>
      <c r="P26" s="205">
        <v>0.5</v>
      </c>
      <c r="Q26" s="85"/>
      <c r="R26" s="90" t="s">
        <v>49</v>
      </c>
      <c r="S26" s="85"/>
      <c r="T26" s="87">
        <f t="shared" si="0"/>
        <v>0.5</v>
      </c>
      <c r="U26" s="85"/>
      <c r="V26" s="206" t="s">
        <v>50</v>
      </c>
      <c r="W26" s="207">
        <f t="shared" si="1"/>
        <v>0</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30" t="s">
        <v>89</v>
      </c>
      <c r="D27" s="530"/>
      <c r="E27" s="146"/>
      <c r="F27" s="215"/>
      <c r="G27" s="238" t="s">
        <v>2</v>
      </c>
      <c r="H27" s="215"/>
      <c r="I27" s="217"/>
      <c r="J27" s="190"/>
      <c r="K27" s="121"/>
      <c r="M27" s="202" t="s">
        <v>13</v>
      </c>
      <c r="N27" s="85"/>
      <c r="O27" s="212"/>
      <c r="P27" s="205">
        <v>0.5</v>
      </c>
      <c r="Q27" s="85"/>
      <c r="R27" s="90" t="s">
        <v>49</v>
      </c>
      <c r="S27" s="85"/>
      <c r="T27" s="87">
        <f t="shared" si="0"/>
        <v>0.5</v>
      </c>
      <c r="U27" s="8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5">
      <c r="A28" s="185"/>
      <c r="B28" s="186"/>
      <c r="C28" s="542" t="s">
        <v>160</v>
      </c>
      <c r="D28" s="542"/>
      <c r="E28" s="219">
        <v>2</v>
      </c>
      <c r="F28" s="85"/>
      <c r="G28" s="83">
        <f>E28*$A$27</f>
        <v>4</v>
      </c>
      <c r="H28" s="85"/>
      <c r="I28" s="200" t="s">
        <v>49</v>
      </c>
      <c r="J28" s="190">
        <f>IF(I28="Y",G28,0)</f>
        <v>4</v>
      </c>
      <c r="K28" s="121">
        <f>IF(OR(J28,J29,J30&gt;0),1,0)</f>
        <v>1</v>
      </c>
      <c r="M28" s="202" t="s">
        <v>12</v>
      </c>
      <c r="N28" s="223"/>
      <c r="O28" s="212"/>
      <c r="P28" s="205">
        <v>0.5</v>
      </c>
      <c r="Q28" s="223"/>
      <c r="R28" s="90" t="s">
        <v>49</v>
      </c>
      <c r="S28" s="223"/>
      <c r="T28" s="87">
        <f>IF(R28="Y",P28*$L$10,"")</f>
        <v>0.5</v>
      </c>
      <c r="U28" s="223"/>
      <c r="V28" s="206" t="s">
        <v>50</v>
      </c>
      <c r="W28" s="207">
        <f>IF(V28="Y", T28, 0)</f>
        <v>0</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5">
      <c r="C29" s="542" t="s">
        <v>44</v>
      </c>
      <c r="D29" s="542"/>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2" t="s">
        <v>79</v>
      </c>
      <c r="D30" s="533"/>
      <c r="E30" s="228">
        <v>1</v>
      </c>
      <c r="F30" s="229"/>
      <c r="G30" s="427">
        <f>E30*$A$27</f>
        <v>2</v>
      </c>
      <c r="H30" s="135"/>
      <c r="I30" s="528" t="s">
        <v>49</v>
      </c>
      <c r="J30" s="190">
        <f>IF(I30="Y",G30,0)</f>
        <v>2</v>
      </c>
      <c r="K30" s="121"/>
      <c r="M30" s="230" t="s">
        <v>28</v>
      </c>
      <c r="N30" s="203"/>
      <c r="O30" s="231"/>
      <c r="P30" s="205">
        <v>2</v>
      </c>
      <c r="Q30" s="203"/>
      <c r="R30" s="90" t="s">
        <v>49</v>
      </c>
      <c r="S30" s="203"/>
      <c r="T30" s="87">
        <f t="shared" ref="T30:T36" si="2">IF(R30="Y",P30*$L$10,"")</f>
        <v>2</v>
      </c>
      <c r="U30" s="203"/>
      <c r="V30" s="206" t="s">
        <v>50</v>
      </c>
      <c r="W30" s="207">
        <f t="shared" ref="W30:W36" si="3">IF(V30="Y", T30, 0)</f>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4"/>
      <c r="D31" s="535"/>
      <c r="G31" s="428"/>
      <c r="I31" s="529"/>
      <c r="J31" s="232"/>
      <c r="K31" s="121"/>
      <c r="M31" s="230" t="s">
        <v>20</v>
      </c>
      <c r="N31" s="85"/>
      <c r="O31" s="231"/>
      <c r="P31" s="205">
        <v>1</v>
      </c>
      <c r="Q31" s="85"/>
      <c r="R31" s="9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5">
      <c r="C32" s="327" t="s">
        <v>157</v>
      </c>
      <c r="D32" s="100" t="s">
        <v>56</v>
      </c>
      <c r="E32" s="146">
        <f>SUM(E28:E30)</f>
        <v>5</v>
      </c>
      <c r="F32" s="135"/>
      <c r="G32" s="100">
        <f>SUM(G28:G30)</f>
        <v>10</v>
      </c>
      <c r="H32" s="135"/>
      <c r="I32" s="101">
        <f>SUM(J28:J30)</f>
        <v>10</v>
      </c>
      <c r="J32" s="190"/>
      <c r="K32" s="121"/>
      <c r="M32" s="230" t="s">
        <v>17</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30" t="s">
        <v>90</v>
      </c>
      <c r="D33" s="530"/>
      <c r="E33" s="146"/>
      <c r="F33" s="215"/>
      <c r="G33" s="216" t="s">
        <v>2</v>
      </c>
      <c r="H33" s="215"/>
      <c r="I33" s="217"/>
      <c r="J33" s="190"/>
      <c r="K33" s="121"/>
      <c r="M33" s="230" t="s">
        <v>19</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17" t="s">
        <v>80</v>
      </c>
      <c r="D34" s="517"/>
      <c r="E34" s="219">
        <v>0</v>
      </c>
      <c r="F34" s="85"/>
      <c r="G34" s="83">
        <f>E34*$A$33</f>
        <v>0</v>
      </c>
      <c r="H34" s="85"/>
      <c r="I34" s="200" t="s">
        <v>50</v>
      </c>
      <c r="J34" s="190">
        <f>IF(I34="Y",G34,0)</f>
        <v>0</v>
      </c>
      <c r="K34" s="121">
        <f>IF(I34="Y",1,0)</f>
        <v>0</v>
      </c>
      <c r="M34" s="230" t="s">
        <v>18</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4" t="s">
        <v>164</v>
      </c>
      <c r="D35" s="414"/>
      <c r="E35" s="219">
        <v>2.5</v>
      </c>
      <c r="F35" s="85"/>
      <c r="G35" s="83">
        <f>E35*$A$33</f>
        <v>5</v>
      </c>
      <c r="H35" s="85"/>
      <c r="I35" s="200" t="s">
        <v>49</v>
      </c>
      <c r="J35" s="190">
        <f>IF(I35="Y",G35,0)</f>
        <v>5</v>
      </c>
      <c r="K35" s="121">
        <f>IF(I35="Y",1,0)</f>
        <v>1</v>
      </c>
      <c r="M35" s="230" t="s">
        <v>26</v>
      </c>
      <c r="N35" s="85"/>
      <c r="O35" s="231"/>
      <c r="P35" s="205">
        <v>1</v>
      </c>
      <c r="Q35" s="85"/>
      <c r="R35" s="90" t="s">
        <v>49</v>
      </c>
      <c r="S35" s="85"/>
      <c r="T35" s="87">
        <f t="shared" si="2"/>
        <v>1</v>
      </c>
      <c r="U35" s="85"/>
      <c r="V35" s="206"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5">
      <c r="C36" s="531" t="s">
        <v>81</v>
      </c>
      <c r="D36" s="531"/>
      <c r="E36" s="233">
        <v>2.5</v>
      </c>
      <c r="F36" s="85"/>
      <c r="G36" s="83">
        <f>E36*$A$33</f>
        <v>5</v>
      </c>
      <c r="H36" s="85"/>
      <c r="I36" s="200" t="s">
        <v>49</v>
      </c>
      <c r="J36" s="190">
        <f>IF(I36="Y",G36,0)</f>
        <v>5</v>
      </c>
      <c r="K36" s="121">
        <f>IF(I36="Y",1,0)</f>
        <v>1</v>
      </c>
      <c r="M36" s="202" t="s">
        <v>16</v>
      </c>
      <c r="N36" s="85"/>
      <c r="O36" s="212"/>
      <c r="P36" s="205">
        <v>0.5</v>
      </c>
      <c r="Q36" s="85"/>
      <c r="R36" s="90" t="s">
        <v>49</v>
      </c>
      <c r="S36" s="85"/>
      <c r="T36" s="87">
        <f t="shared" si="2"/>
        <v>0.5</v>
      </c>
      <c r="U36" s="85"/>
      <c r="V36" s="206" t="s">
        <v>50</v>
      </c>
      <c r="W36" s="207">
        <f t="shared" si="3"/>
        <v>0</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5">
      <c r="C37" s="327" t="s">
        <v>157</v>
      </c>
      <c r="D37" s="100" t="s">
        <v>56</v>
      </c>
      <c r="E37" s="146">
        <f>SUM(E34:E36)</f>
        <v>5</v>
      </c>
      <c r="F37" s="135"/>
      <c r="G37" s="100">
        <f>SUM(G34:G36)</f>
        <v>10</v>
      </c>
      <c r="H37" s="135"/>
      <c r="I37" s="103">
        <f>SUM(J34:J36)</f>
        <v>10</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5">
      <c r="C38" s="146"/>
      <c r="D38" s="135"/>
      <c r="E38" s="146"/>
      <c r="F38" s="135"/>
      <c r="G38" s="135"/>
      <c r="H38" s="135"/>
      <c r="I38" s="217"/>
      <c r="J38" s="190"/>
      <c r="K38" s="121"/>
      <c r="M38" s="230" t="s">
        <v>30</v>
      </c>
      <c r="N38" s="85"/>
      <c r="O38" s="231"/>
      <c r="P38" s="205">
        <v>1</v>
      </c>
      <c r="Q38" s="85"/>
      <c r="R38" s="90" t="s">
        <v>49</v>
      </c>
      <c r="S38" s="85"/>
      <c r="T38" s="87">
        <f>IF(R38="Y",P38*$L$10,"")</f>
        <v>1</v>
      </c>
      <c r="U38" s="85"/>
      <c r="V38" s="206"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
      <c r="A39" s="185">
        <v>4</v>
      </c>
      <c r="B39" s="186"/>
      <c r="C39" s="235" t="s">
        <v>158</v>
      </c>
      <c r="D39" s="214"/>
      <c r="E39" s="146"/>
      <c r="F39" s="215"/>
      <c r="G39" s="216" t="s">
        <v>3</v>
      </c>
      <c r="H39" s="215"/>
      <c r="I39" s="217"/>
      <c r="J39" s="190"/>
      <c r="K39" s="121"/>
      <c r="M39" s="230" t="s">
        <v>31</v>
      </c>
      <c r="N39" s="223"/>
      <c r="O39" s="231"/>
      <c r="P39" s="205">
        <v>0.5</v>
      </c>
      <c r="Q39" s="223"/>
      <c r="R39" s="90" t="s">
        <v>49</v>
      </c>
      <c r="S39" s="223"/>
      <c r="T39" s="87">
        <f>IF(R39="Y",P39*$L$10,"")</f>
        <v>0.5</v>
      </c>
      <c r="U39" s="223"/>
      <c r="V39" s="206" t="s">
        <v>50</v>
      </c>
      <c r="W39" s="207">
        <f>IF(V39="Y", T39, 0)</f>
        <v>0</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5">
      <c r="C40" s="517" t="s">
        <v>35</v>
      </c>
      <c r="D40" s="517"/>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17" t="s">
        <v>46</v>
      </c>
      <c r="D41" s="517"/>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16.5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17" t="s">
        <v>45</v>
      </c>
      <c r="D42" s="517"/>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17" t="s">
        <v>86</v>
      </c>
      <c r="D43" s="517"/>
      <c r="E43" s="219"/>
      <c r="F43" s="85"/>
      <c r="G43" s="83"/>
      <c r="H43" s="85"/>
      <c r="I43" s="83"/>
      <c r="J43" s="190">
        <f t="shared" si="5"/>
        <v>0</v>
      </c>
      <c r="K43" s="121">
        <f t="shared" si="6"/>
        <v>0</v>
      </c>
      <c r="M43" s="536" t="s">
        <v>71</v>
      </c>
      <c r="N43" s="242"/>
      <c r="O43" s="420">
        <f>(I55+V41)/(G55+T41)</f>
        <v>0.78500000000000003</v>
      </c>
      <c r="P43" s="420"/>
      <c r="Q43" s="420"/>
      <c r="R43" s="420"/>
      <c r="S43" s="420"/>
      <c r="T43" s="420"/>
      <c r="U43" s="420"/>
      <c r="V43" s="421"/>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63" t="s">
        <v>33</v>
      </c>
      <c r="D44" s="464"/>
      <c r="E44" s="219">
        <v>3</v>
      </c>
      <c r="F44" s="85"/>
      <c r="G44" s="83">
        <f t="shared" si="4"/>
        <v>12</v>
      </c>
      <c r="H44" s="85"/>
      <c r="I44" s="200" t="s">
        <v>50</v>
      </c>
      <c r="J44" s="190">
        <f t="shared" si="5"/>
        <v>0</v>
      </c>
      <c r="K44" s="121">
        <f t="shared" si="6"/>
        <v>0</v>
      </c>
      <c r="M44" s="537"/>
      <c r="N44" s="243"/>
      <c r="O44" s="422"/>
      <c r="P44" s="422"/>
      <c r="Q44" s="422"/>
      <c r="R44" s="422"/>
      <c r="S44" s="422"/>
      <c r="T44" s="422"/>
      <c r="U44" s="422"/>
      <c r="V44" s="423"/>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4" t="s">
        <v>43</v>
      </c>
      <c r="D45" s="414"/>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4" t="s">
        <v>151</v>
      </c>
      <c r="D46" s="414"/>
      <c r="E46" s="219">
        <v>5</v>
      </c>
      <c r="F46" s="85"/>
      <c r="G46" s="83">
        <f t="shared" si="4"/>
        <v>20</v>
      </c>
      <c r="H46" s="85"/>
      <c r="I46" s="200" t="s">
        <v>50</v>
      </c>
      <c r="J46" s="190">
        <f t="shared" si="5"/>
        <v>0</v>
      </c>
      <c r="K46" s="121">
        <f t="shared" si="6"/>
        <v>0</v>
      </c>
      <c r="M46" s="244" t="s">
        <v>63</v>
      </c>
      <c r="N46" s="245"/>
      <c r="O46" s="411" t="s">
        <v>61</v>
      </c>
      <c r="P46" s="412"/>
      <c r="Q46" s="412"/>
      <c r="R46" s="412"/>
      <c r="S46" s="412"/>
      <c r="T46" s="412"/>
      <c r="U46" s="412"/>
      <c r="V46" s="413"/>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49999999999999" customHeight="1">
      <c r="C47" s="327" t="s">
        <v>157</v>
      </c>
      <c r="D47" s="246" t="s">
        <v>56</v>
      </c>
      <c r="E47" s="146"/>
      <c r="F47" s="135"/>
      <c r="G47" s="100">
        <f>MAX(G40:G46)</f>
        <v>20</v>
      </c>
      <c r="H47" s="135"/>
      <c r="I47" s="104">
        <f>MAX(J40:J46)</f>
        <v>16</v>
      </c>
      <c r="J47" s="232"/>
      <c r="K47" s="121"/>
      <c r="M47" s="522" t="s">
        <v>62</v>
      </c>
      <c r="N47" s="247"/>
      <c r="O47" s="442">
        <f>IF(AA25=0,0,VLOOKUP(O43,Lookups!A2:C10,IF(O46="Industrial",2,3),TRUE))</f>
        <v>3</v>
      </c>
      <c r="P47" s="442"/>
      <c r="Q47" s="442"/>
      <c r="R47" s="442"/>
      <c r="S47" s="442"/>
      <c r="T47" s="442"/>
      <c r="U47" s="442"/>
      <c r="V47" s="443"/>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49999999999999" customHeight="1" thickBot="1">
      <c r="C48" s="146"/>
      <c r="D48" s="224"/>
      <c r="E48" s="146"/>
      <c r="F48" s="135"/>
      <c r="G48" s="135"/>
      <c r="H48" s="135"/>
      <c r="I48" s="248"/>
      <c r="J48" s="232"/>
      <c r="K48" s="121"/>
      <c r="M48" s="523"/>
      <c r="N48" s="249"/>
      <c r="O48" s="444"/>
      <c r="P48" s="444"/>
      <c r="Q48" s="444"/>
      <c r="R48" s="444"/>
      <c r="S48" s="444"/>
      <c r="T48" s="444"/>
      <c r="U48" s="444"/>
      <c r="V48" s="445"/>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5.5">
      <c r="A49" s="185">
        <v>2</v>
      </c>
      <c r="B49" s="186"/>
      <c r="C49" s="235" t="s">
        <v>159</v>
      </c>
      <c r="D49" s="214"/>
      <c r="E49" s="146"/>
      <c r="F49" s="215"/>
      <c r="G49" s="216" t="s">
        <v>3</v>
      </c>
      <c r="H49" s="215"/>
      <c r="I49" s="217"/>
      <c r="J49" s="190"/>
      <c r="K49" s="121"/>
      <c r="L49" s="146"/>
      <c r="M49" s="250"/>
      <c r="O49" s="525" t="str">
        <f>IF(AA25=0,AG15,"")</f>
        <v/>
      </c>
      <c r="P49" s="525"/>
      <c r="Q49" s="525"/>
      <c r="R49" s="525"/>
      <c r="S49" s="525"/>
      <c r="T49" s="525"/>
      <c r="U49" s="525"/>
      <c r="V49" s="525"/>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5">
      <c r="C50" s="526" t="s">
        <v>34</v>
      </c>
      <c r="D50" s="527"/>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5">
      <c r="C51" s="526" t="s">
        <v>27</v>
      </c>
      <c r="D51" s="527"/>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18" t="s">
        <v>91</v>
      </c>
      <c r="D52" s="519"/>
      <c r="E52" s="190"/>
      <c r="F52" s="251"/>
      <c r="G52" s="86">
        <v>10</v>
      </c>
      <c r="H52" s="86"/>
      <c r="I52" s="200" t="s">
        <v>50</v>
      </c>
      <c r="J52" s="190">
        <f>IF(I52="Y",G52,0)</f>
        <v>0</v>
      </c>
      <c r="K52" s="121">
        <f>IF(I52="Y",1,0)</f>
        <v>0</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5">
      <c r="C53" s="327" t="s">
        <v>157</v>
      </c>
      <c r="D53" s="100" t="s">
        <v>56</v>
      </c>
      <c r="E53" s="146"/>
      <c r="F53" s="135"/>
      <c r="G53" s="100">
        <f>MAX(G50:G52)</f>
        <v>10</v>
      </c>
      <c r="H53" s="135"/>
      <c r="I53" s="103">
        <f>MAX(J50:J52)</f>
        <v>6</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5">
      <c r="C55" s="146"/>
      <c r="D55" s="252" t="s">
        <v>57</v>
      </c>
      <c r="E55" s="188"/>
      <c r="F55" s="253"/>
      <c r="G55" s="105">
        <f>G14+G26+G32+G37+G47+G53</f>
        <v>70</v>
      </c>
      <c r="H55" s="253"/>
      <c r="I55" s="105">
        <f>I14+I26+I32+I37+I47+I53</f>
        <v>62</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17" t="s">
        <v>98</v>
      </c>
      <c r="D59" s="517"/>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5">
      <c r="C60" s="257" t="s">
        <v>117</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5">
      <c r="C61" s="477" t="s">
        <v>118</v>
      </c>
      <c r="D61" s="478"/>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5">
      <c r="C62" s="477" t="s">
        <v>119</v>
      </c>
      <c r="D62" s="489"/>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5">
      <c r="C63" s="517" t="s">
        <v>103</v>
      </c>
      <c r="D63" s="517"/>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5">
      <c r="C64" s="517" t="s">
        <v>104</v>
      </c>
      <c r="D64" s="517"/>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17" t="s">
        <v>111</v>
      </c>
      <c r="D65" s="517"/>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5">
      <c r="C66" s="518" t="s">
        <v>105</v>
      </c>
      <c r="D66" s="519"/>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5">
      <c r="C67" s="520" t="s">
        <v>106</v>
      </c>
      <c r="D67" s="521"/>
      <c r="E67" s="219"/>
      <c r="F67" s="229"/>
      <c r="G67" s="136"/>
      <c r="H67" s="134"/>
      <c r="I67" s="200" t="s">
        <v>50</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5">
      <c r="C68" s="517" t="s">
        <v>94</v>
      </c>
      <c r="D68" s="517"/>
      <c r="E68" s="219"/>
      <c r="F68" s="229"/>
      <c r="G68" s="486" t="s">
        <v>122</v>
      </c>
      <c r="H68" s="487"/>
      <c r="I68" s="488"/>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18" t="s">
        <v>102</v>
      </c>
      <c r="D69" s="519"/>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5">
      <c r="C70" s="520" t="s">
        <v>107</v>
      </c>
      <c r="D70" s="521"/>
      <c r="E70" s="219"/>
      <c r="F70" s="229"/>
      <c r="G70" s="486" t="s">
        <v>123</v>
      </c>
      <c r="H70" s="487"/>
      <c r="I70" s="488"/>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5">
      <c r="C71" s="517" t="s">
        <v>108</v>
      </c>
      <c r="D71" s="517"/>
      <c r="E71" s="219"/>
      <c r="F71" s="229"/>
      <c r="G71" s="486" t="s">
        <v>123</v>
      </c>
      <c r="H71" s="487"/>
      <c r="I71" s="488"/>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5">
      <c r="C72" s="517" t="s">
        <v>109</v>
      </c>
      <c r="D72" s="517"/>
      <c r="E72" s="219"/>
      <c r="F72" s="229"/>
      <c r="G72" s="486" t="s">
        <v>123</v>
      </c>
      <c r="H72" s="487"/>
      <c r="I72" s="488"/>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5">
      <c r="C73" s="517" t="s">
        <v>110</v>
      </c>
      <c r="D73" s="517"/>
      <c r="E73" s="219"/>
      <c r="F73" s="229"/>
      <c r="G73" s="486" t="s">
        <v>123</v>
      </c>
      <c r="H73" s="487"/>
      <c r="I73" s="488"/>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5">
      <c r="C74" s="552" t="s">
        <v>101</v>
      </c>
      <c r="D74" s="552"/>
      <c r="E74" s="219"/>
      <c r="F74" s="229"/>
      <c r="G74" s="483" t="s">
        <v>114</v>
      </c>
      <c r="H74" s="484"/>
      <c r="I74" s="485"/>
      <c r="J74" s="146"/>
      <c r="K74" s="147"/>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ht="17.25" customHeight="1">
      <c r="C75" s="490" t="s">
        <v>124</v>
      </c>
      <c r="D75" s="491"/>
      <c r="E75" s="491"/>
      <c r="F75" s="491"/>
      <c r="G75" s="491"/>
      <c r="H75" s="491"/>
      <c r="I75" s="492"/>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ht="30.65" customHeight="1">
      <c r="C76" s="493" t="s">
        <v>121</v>
      </c>
      <c r="D76" s="494"/>
      <c r="E76" s="494"/>
      <c r="F76" s="494"/>
      <c r="G76" s="494"/>
      <c r="H76" s="494"/>
      <c r="I76" s="495"/>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ht="30" customHeight="1">
      <c r="C77" s="496" t="s">
        <v>120</v>
      </c>
      <c r="D77" s="497"/>
      <c r="E77" s="497"/>
      <c r="F77" s="497"/>
      <c r="G77" s="497"/>
      <c r="H77" s="497"/>
      <c r="I77" s="498"/>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7">
    <mergeCell ref="AI11:AO12"/>
    <mergeCell ref="AI13:AO15"/>
    <mergeCell ref="C75:I75"/>
    <mergeCell ref="C76:I76"/>
    <mergeCell ref="C77:I77"/>
    <mergeCell ref="C72:D72"/>
    <mergeCell ref="G72:I72"/>
    <mergeCell ref="C73:D73"/>
    <mergeCell ref="G73:I73"/>
    <mergeCell ref="C74:D74"/>
    <mergeCell ref="G74:I74"/>
    <mergeCell ref="C71:D71"/>
    <mergeCell ref="G71:I71"/>
    <mergeCell ref="C62:D62"/>
    <mergeCell ref="C63:D63"/>
    <mergeCell ref="C64:D64"/>
    <mergeCell ref="C69:D69"/>
    <mergeCell ref="C70:D70"/>
    <mergeCell ref="G70:I70"/>
    <mergeCell ref="M47:M48"/>
    <mergeCell ref="O47:V48"/>
    <mergeCell ref="C65:D65"/>
    <mergeCell ref="C66:D66"/>
    <mergeCell ref="C67:D67"/>
    <mergeCell ref="C68:D68"/>
    <mergeCell ref="G68:I68"/>
    <mergeCell ref="M43:M44"/>
    <mergeCell ref="O49:V49"/>
    <mergeCell ref="C50:D50"/>
    <mergeCell ref="O43:V44"/>
    <mergeCell ref="C44:D44"/>
    <mergeCell ref="C45:D45"/>
    <mergeCell ref="C46:D46"/>
    <mergeCell ref="O46:V46"/>
    <mergeCell ref="C41:D41"/>
    <mergeCell ref="C42:D42"/>
    <mergeCell ref="C43:D43"/>
    <mergeCell ref="C61:D61"/>
    <mergeCell ref="C51:D51"/>
    <mergeCell ref="C52:D52"/>
    <mergeCell ref="C59:D59"/>
    <mergeCell ref="C33:D33"/>
    <mergeCell ref="C34:D34"/>
    <mergeCell ref="C36:D36"/>
    <mergeCell ref="C35:D35"/>
    <mergeCell ref="C40:D40"/>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AA11:AB11"/>
    <mergeCell ref="C12:D12"/>
    <mergeCell ref="C13:D13"/>
    <mergeCell ref="C17:D17"/>
    <mergeCell ref="C18:D18"/>
  </mergeCells>
  <dataValidations count="9">
    <dataValidation type="list" allowBlank="1" showInputMessage="1" showErrorMessage="1" sqref="V30:V36 V12:V28 I50:I52 I28:I30 I34:I36 I17:I21 R30:R36 R38:R39 V38:V39 R12:R28 I11:I13 I40:I42 I44:I46 I64:I67" xr:uid="{00000000-0002-0000-1000-000000000000}">
      <formula1>"Y, N"</formula1>
    </dataValidation>
    <dataValidation type="list" allowBlank="1" showInputMessage="1" showErrorMessage="1" sqref="N46:V46" xr:uid="{00000000-0002-0000-10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0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000-000003000000}"/>
    <dataValidation allowBlank="1" showInputMessage="1" showErrorMessage="1" promptTitle="EN 15978:2011" prompt="Sustainability of construction works - assessment of environmental performance of buildings - calculation method, BSi" sqref="C30" xr:uid="{00000000-0002-0000-10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000-000005000000}"/>
    <dataValidation allowBlank="1" showErrorMessage="1" promptTitle="CEN/TR 15941:2010" prompt="Sustainability of construction works - Environmental product declarations - Methodology for selection and use of generic data, BSi" sqref="C35:D35" xr:uid="{00000000-0002-0000-1000-000006000000}"/>
    <dataValidation allowBlank="1" showErrorMessage="1" sqref="C52:D52" xr:uid="{00000000-0002-0000-1000-000007000000}"/>
    <dataValidation allowBlank="1" showErrorMessage="1" promptTitle="EN 15804:2012" prompt="Sustainability of construction works - Environmental product declarations - core rules for the product category of construction products, BSi" sqref="C46:D46" xr:uid="{00000000-0002-0000-10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rgb="FF3D6864"/>
    <pageSetUpPr fitToPage="1"/>
  </sheetPr>
  <dimension ref="A1:BB117"/>
  <sheetViews>
    <sheetView topLeftCell="B1" workbookViewId="0"/>
  </sheetViews>
  <sheetFormatPr defaultColWidth="9.1796875" defaultRowHeight="14.5"/>
  <cols>
    <col min="1" max="1" width="4.26953125" style="145" hidden="1" customWidth="1"/>
    <col min="2" max="2" width="4.26953125" style="146" customWidth="1"/>
    <col min="3" max="3" width="68.54296875" style="145" customWidth="1"/>
    <col min="4" max="4" width="7.1796875" style="145" bestFit="1" customWidth="1"/>
    <col min="5" max="5" width="7.1796875" style="145" hidden="1" customWidth="1"/>
    <col min="6" max="6" width="0.54296875" style="145" customWidth="1"/>
    <col min="7" max="7" width="6" style="145" customWidth="1"/>
    <col min="8" max="8" width="0.54296875" style="145" customWidth="1"/>
    <col min="9" max="9" width="7.453125" style="145" customWidth="1"/>
    <col min="10" max="10" width="5.26953125" style="145" hidden="1" customWidth="1"/>
    <col min="11" max="11" width="6.7265625" style="266" bestFit="1" customWidth="1"/>
    <col min="12" max="12" width="4.7265625" style="145" hidden="1" customWidth="1"/>
    <col min="13" max="13" width="57.7265625" style="145" bestFit="1" customWidth="1"/>
    <col min="14" max="14" width="0.54296875" style="146" customWidth="1"/>
    <col min="15" max="15" width="5.7265625" style="145" customWidth="1"/>
    <col min="16" max="16" width="5.7265625" style="145" hidden="1" customWidth="1"/>
    <col min="17" max="17" width="0.54296875" style="146" customWidth="1"/>
    <col min="18" max="18" width="9" style="237" customWidth="1"/>
    <col min="19" max="19" width="0.54296875" style="146" customWidth="1"/>
    <col min="20" max="20" width="7.7265625" style="237" bestFit="1" customWidth="1"/>
    <col min="21" max="21" width="0.54296875" style="146" customWidth="1"/>
    <col min="22" max="22" width="7.1796875" style="237" bestFit="1" customWidth="1"/>
    <col min="23" max="23" width="3.81640625" style="237" hidden="1" customWidth="1"/>
    <col min="24" max="25" width="9.1796875" style="265" hidden="1" customWidth="1"/>
    <col min="26" max="26" width="9.81640625" style="265" hidden="1" customWidth="1"/>
    <col min="27" max="33" width="9.1796875" style="145" hidden="1" customWidth="1"/>
    <col min="34" max="16384" width="9.179687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43" t="s">
        <v>147</v>
      </c>
      <c r="D2" s="543"/>
      <c r="E2" s="543"/>
      <c r="F2" s="543"/>
      <c r="G2" s="543"/>
      <c r="H2" s="543"/>
      <c r="I2" s="543"/>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38" customHeight="1" thickBot="1">
      <c r="A5" s="157"/>
      <c r="B5" s="158"/>
      <c r="C5" s="549" t="s">
        <v>145</v>
      </c>
      <c r="D5" s="550"/>
      <c r="E5" s="550"/>
      <c r="F5" s="550"/>
      <c r="G5" s="550"/>
      <c r="H5" s="550"/>
      <c r="I5" s="550"/>
      <c r="J5" s="550"/>
      <c r="K5" s="550"/>
      <c r="L5" s="550"/>
      <c r="M5" s="550"/>
      <c r="N5" s="550"/>
      <c r="O5" s="550"/>
      <c r="P5" s="550"/>
      <c r="Q5" s="550"/>
      <c r="R5" s="550"/>
      <c r="S5" s="550"/>
      <c r="T5" s="550"/>
      <c r="U5" s="550"/>
      <c r="V5" s="551"/>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44"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45"/>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46" t="s">
        <v>76</v>
      </c>
      <c r="AB11" s="546"/>
      <c r="AC11" s="146"/>
      <c r="AD11" s="146"/>
      <c r="AE11" s="146"/>
      <c r="AF11" s="146"/>
      <c r="AG11" s="146"/>
      <c r="AH11" s="146"/>
      <c r="AI11" s="461" t="s">
        <v>170</v>
      </c>
      <c r="AJ11" s="461"/>
      <c r="AK11" s="461"/>
      <c r="AL11" s="461"/>
      <c r="AM11" s="461"/>
      <c r="AN11" s="461"/>
      <c r="AO11" s="461"/>
      <c r="AP11" s="146"/>
      <c r="AQ11" s="146"/>
      <c r="AR11" s="146"/>
      <c r="AS11" s="146"/>
      <c r="AT11" s="146"/>
      <c r="AU11" s="146"/>
      <c r="AV11" s="146"/>
      <c r="AW11" s="146"/>
      <c r="AX11" s="146"/>
      <c r="AY11" s="146"/>
      <c r="AZ11" s="146"/>
      <c r="BA11" s="146"/>
    </row>
    <row r="12" spans="1:53" ht="15.5">
      <c r="C12" s="526" t="s">
        <v>68</v>
      </c>
      <c r="D12" s="527"/>
      <c r="E12" s="190">
        <v>1</v>
      </c>
      <c r="F12" s="85"/>
      <c r="G12" s="83">
        <f>E12*$A$10</f>
        <v>2</v>
      </c>
      <c r="H12" s="85"/>
      <c r="I12" s="200" t="s">
        <v>49</v>
      </c>
      <c r="J12" s="190">
        <f>IF(I12="Y",G12,0)</f>
        <v>2</v>
      </c>
      <c r="K12" s="122"/>
      <c r="L12" s="201"/>
      <c r="M12" s="202" t="s">
        <v>23</v>
      </c>
      <c r="N12" s="203"/>
      <c r="O12" s="204" t="s">
        <v>21</v>
      </c>
      <c r="P12" s="205">
        <v>2</v>
      </c>
      <c r="Q12" s="203"/>
      <c r="R12" s="32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61"/>
      <c r="AJ12" s="461"/>
      <c r="AK12" s="461"/>
      <c r="AL12" s="461"/>
      <c r="AM12" s="461"/>
      <c r="AN12" s="461"/>
      <c r="AO12" s="461"/>
      <c r="AP12" s="146"/>
      <c r="AQ12" s="146"/>
      <c r="AR12" s="146"/>
      <c r="AS12" s="146"/>
      <c r="AT12" s="146"/>
      <c r="AU12" s="146"/>
      <c r="AV12" s="146"/>
      <c r="AW12" s="146"/>
      <c r="AX12" s="146"/>
      <c r="AY12" s="146"/>
      <c r="AZ12" s="146"/>
      <c r="BA12" s="146"/>
    </row>
    <row r="13" spans="1:53" ht="15.5">
      <c r="C13" s="531" t="s">
        <v>69</v>
      </c>
      <c r="D13" s="531"/>
      <c r="E13" s="190">
        <v>2</v>
      </c>
      <c r="F13" s="85"/>
      <c r="G13" s="83">
        <f>E13*$A$10</f>
        <v>4</v>
      </c>
      <c r="H13" s="85"/>
      <c r="I13" s="200" t="s">
        <v>49</v>
      </c>
      <c r="J13" s="190">
        <f>IF(I13="Y",G13,0)</f>
        <v>4</v>
      </c>
      <c r="K13" s="122"/>
      <c r="L13" s="201"/>
      <c r="M13" s="202" t="s">
        <v>9</v>
      </c>
      <c r="N13" s="85"/>
      <c r="O13" s="204" t="s">
        <v>21</v>
      </c>
      <c r="P13" s="205">
        <v>2</v>
      </c>
      <c r="Q13" s="85"/>
      <c r="R13" s="32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62" t="s">
        <v>171</v>
      </c>
      <c r="AJ13" s="462"/>
      <c r="AK13" s="462"/>
      <c r="AL13" s="462"/>
      <c r="AM13" s="462"/>
      <c r="AN13" s="462"/>
      <c r="AO13" s="462"/>
      <c r="AP13" s="146"/>
      <c r="AQ13" s="146"/>
      <c r="AR13" s="146"/>
      <c r="AS13" s="146"/>
      <c r="AT13" s="146"/>
      <c r="AU13" s="146"/>
      <c r="AV13" s="146"/>
      <c r="AW13" s="146"/>
      <c r="AX13" s="146"/>
      <c r="AY13" s="146"/>
      <c r="AZ13" s="146"/>
      <c r="BA13" s="146"/>
    </row>
    <row r="14" spans="1:53" ht="15.5">
      <c r="C14" s="146"/>
      <c r="D14" s="211" t="s">
        <v>56</v>
      </c>
      <c r="E14" s="146"/>
      <c r="F14" s="135"/>
      <c r="G14" s="100">
        <f>SUM(G11:G13)</f>
        <v>8</v>
      </c>
      <c r="H14" s="135"/>
      <c r="I14" s="101">
        <f>SUM(J11:J13)</f>
        <v>8</v>
      </c>
      <c r="J14" s="190"/>
      <c r="K14" s="122"/>
      <c r="L14" s="201"/>
      <c r="M14" s="202" t="s">
        <v>6</v>
      </c>
      <c r="N14" s="85"/>
      <c r="O14" s="212"/>
      <c r="P14" s="205">
        <v>2</v>
      </c>
      <c r="Q14" s="85"/>
      <c r="R14" s="320" t="s">
        <v>49</v>
      </c>
      <c r="S14" s="85"/>
      <c r="T14" s="87">
        <f t="shared" si="0"/>
        <v>2</v>
      </c>
      <c r="U14" s="85"/>
      <c r="V14" s="326" t="s">
        <v>49</v>
      </c>
      <c r="W14" s="207">
        <f t="shared" si="1"/>
        <v>2</v>
      </c>
      <c r="X14" s="149"/>
      <c r="Y14" s="149"/>
      <c r="Z14" s="209"/>
      <c r="AA14" s="210">
        <f>K28</f>
        <v>1</v>
      </c>
      <c r="AB14" s="146"/>
      <c r="AC14" s="146"/>
      <c r="AD14" s="146"/>
      <c r="AE14" s="146"/>
      <c r="AF14" s="146"/>
      <c r="AG14" s="146"/>
      <c r="AH14" s="146"/>
      <c r="AI14" s="462"/>
      <c r="AJ14" s="462"/>
      <c r="AK14" s="462"/>
      <c r="AL14" s="462"/>
      <c r="AM14" s="462"/>
      <c r="AN14" s="462"/>
      <c r="AO14" s="462"/>
      <c r="AP14" s="146"/>
      <c r="AQ14" s="146"/>
      <c r="AR14" s="146"/>
      <c r="AS14" s="146"/>
      <c r="AT14" s="146"/>
      <c r="AU14" s="146"/>
      <c r="AV14" s="146"/>
      <c r="AW14" s="146"/>
      <c r="AX14" s="146"/>
      <c r="AY14" s="146"/>
      <c r="AZ14" s="146"/>
      <c r="BA14" s="146"/>
    </row>
    <row r="15" spans="1:53" ht="15.5">
      <c r="C15" s="213"/>
      <c r="D15" s="213"/>
      <c r="E15" s="213"/>
      <c r="F15" s="213"/>
      <c r="G15" s="213"/>
      <c r="H15" s="213"/>
      <c r="I15" s="213"/>
      <c r="J15" s="213"/>
      <c r="K15" s="122"/>
      <c r="L15" s="201"/>
      <c r="M15" s="202" t="s">
        <v>14</v>
      </c>
      <c r="N15" s="85"/>
      <c r="O15" s="204" t="s">
        <v>21</v>
      </c>
      <c r="P15" s="205">
        <v>2</v>
      </c>
      <c r="Q15" s="85"/>
      <c r="R15" s="32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62"/>
      <c r="AJ15" s="462"/>
      <c r="AK15" s="462"/>
      <c r="AL15" s="462"/>
      <c r="AM15" s="462"/>
      <c r="AN15" s="462"/>
      <c r="AO15" s="462"/>
      <c r="AP15" s="146"/>
      <c r="AQ15" s="146"/>
      <c r="AR15" s="146"/>
      <c r="AS15" s="146"/>
      <c r="AT15" s="146"/>
      <c r="AU15" s="146"/>
      <c r="AV15" s="146"/>
      <c r="AW15" s="146"/>
      <c r="AX15" s="146"/>
      <c r="AY15" s="146"/>
      <c r="AZ15" s="146"/>
      <c r="BA15" s="146"/>
    </row>
    <row r="16" spans="1:53" ht="18.5">
      <c r="A16" s="185">
        <v>2</v>
      </c>
      <c r="B16" s="186"/>
      <c r="C16" s="187" t="s">
        <v>70</v>
      </c>
      <c r="D16" s="214"/>
      <c r="E16" s="146"/>
      <c r="F16" s="215"/>
      <c r="G16" s="216" t="s">
        <v>3</v>
      </c>
      <c r="H16" s="215"/>
      <c r="I16" s="217"/>
      <c r="J16" s="190"/>
      <c r="K16" s="122"/>
      <c r="L16" s="201"/>
      <c r="M16" s="202" t="s">
        <v>22</v>
      </c>
      <c r="N16" s="85"/>
      <c r="O16" s="212"/>
      <c r="P16" s="205">
        <v>2</v>
      </c>
      <c r="Q16" s="85"/>
      <c r="R16" s="320" t="s">
        <v>49</v>
      </c>
      <c r="S16" s="85"/>
      <c r="T16" s="87">
        <f t="shared" si="0"/>
        <v>2</v>
      </c>
      <c r="U16" s="85"/>
      <c r="V16" s="326" t="s">
        <v>49</v>
      </c>
      <c r="W16" s="207">
        <f t="shared" si="1"/>
        <v>2</v>
      </c>
      <c r="X16" s="149"/>
      <c r="Y16" s="149"/>
      <c r="Z16" s="209"/>
      <c r="AA16" s="210">
        <f>SUM(K40:K46)</f>
        <v>1</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5">
      <c r="C17" s="547" t="s">
        <v>4</v>
      </c>
      <c r="D17" s="547"/>
      <c r="E17" s="218">
        <v>1</v>
      </c>
      <c r="F17" s="85"/>
      <c r="G17" s="83">
        <f>E17*$A$16</f>
        <v>2</v>
      </c>
      <c r="H17" s="85"/>
      <c r="I17" s="200" t="s">
        <v>49</v>
      </c>
      <c r="J17" s="190">
        <f>IF(I17="Y",G17,0)</f>
        <v>2</v>
      </c>
      <c r="K17" s="121">
        <f>IF(OR(J17,J18,J19,J20,J21&gt;0),1,0)</f>
        <v>1</v>
      </c>
      <c r="M17" s="202" t="s">
        <v>36</v>
      </c>
      <c r="N17" s="85"/>
      <c r="O17" s="204" t="s">
        <v>21</v>
      </c>
      <c r="P17" s="205">
        <v>2</v>
      </c>
      <c r="Q17" s="85"/>
      <c r="R17" s="320" t="s">
        <v>49</v>
      </c>
      <c r="S17" s="85"/>
      <c r="T17" s="87">
        <f t="shared" si="0"/>
        <v>2</v>
      </c>
      <c r="U17" s="85"/>
      <c r="V17" s="326" t="s">
        <v>49</v>
      </c>
      <c r="W17" s="207">
        <f t="shared" si="1"/>
        <v>2</v>
      </c>
      <c r="X17" s="149">
        <f>IF(OR(R17="N",W17&gt;0),1,0)</f>
        <v>1</v>
      </c>
      <c r="Y17" s="149"/>
      <c r="Z17" s="209"/>
      <c r="AA17" s="210">
        <f>SUM(K50:K52)</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5">
      <c r="C18" s="547" t="s">
        <v>42</v>
      </c>
      <c r="D18" s="547"/>
      <c r="E18" s="218">
        <v>2</v>
      </c>
      <c r="F18" s="85"/>
      <c r="G18" s="83">
        <f>E18*$A$16</f>
        <v>4</v>
      </c>
      <c r="H18" s="85"/>
      <c r="I18" s="200" t="s">
        <v>49</v>
      </c>
      <c r="J18" s="190">
        <f>IF(I18="Y",G18,0)</f>
        <v>4</v>
      </c>
      <c r="K18" s="121"/>
      <c r="M18" s="202" t="s">
        <v>7</v>
      </c>
      <c r="N18" s="85"/>
      <c r="O18" s="212"/>
      <c r="P18" s="205">
        <v>1</v>
      </c>
      <c r="Q18" s="85"/>
      <c r="R18" s="320" t="s">
        <v>49</v>
      </c>
      <c r="S18" s="85"/>
      <c r="T18" s="87">
        <f t="shared" si="0"/>
        <v>1</v>
      </c>
      <c r="U18" s="85"/>
      <c r="V18" s="32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5">
      <c r="C19" s="542" t="s">
        <v>5</v>
      </c>
      <c r="D19" s="542"/>
      <c r="E19" s="219">
        <v>3</v>
      </c>
      <c r="F19" s="85"/>
      <c r="G19" s="83">
        <f>E19*$A$16</f>
        <v>6</v>
      </c>
      <c r="H19" s="85"/>
      <c r="I19" s="200" t="s">
        <v>49</v>
      </c>
      <c r="J19" s="190">
        <f>IF(I19="Y",G19,0)</f>
        <v>6</v>
      </c>
      <c r="K19" s="121"/>
      <c r="M19" s="202" t="s">
        <v>41</v>
      </c>
      <c r="N19" s="85"/>
      <c r="O19" s="212"/>
      <c r="P19" s="205">
        <v>1</v>
      </c>
      <c r="Q19" s="85"/>
      <c r="R19" s="320" t="s">
        <v>49</v>
      </c>
      <c r="S19" s="85"/>
      <c r="T19" s="87">
        <f t="shared" si="0"/>
        <v>1</v>
      </c>
      <c r="U19" s="85"/>
      <c r="V19" s="32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5">
      <c r="C20" s="542" t="s">
        <v>87</v>
      </c>
      <c r="D20" s="542"/>
      <c r="E20" s="220">
        <v>4</v>
      </c>
      <c r="G20" s="84">
        <f>E20*$A$16</f>
        <v>8</v>
      </c>
      <c r="I20" s="206" t="s">
        <v>49</v>
      </c>
      <c r="J20" s="190">
        <f>IF(I20="Y",G20,0)</f>
        <v>8</v>
      </c>
      <c r="K20" s="121"/>
      <c r="M20" s="202" t="s">
        <v>40</v>
      </c>
      <c r="N20" s="85"/>
      <c r="O20" s="212"/>
      <c r="P20" s="205">
        <v>1</v>
      </c>
      <c r="Q20" s="85"/>
      <c r="R20" s="320" t="s">
        <v>49</v>
      </c>
      <c r="S20" s="85"/>
      <c r="T20" s="87">
        <f t="shared" si="0"/>
        <v>1</v>
      </c>
      <c r="U20" s="8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5">
      <c r="C21" s="548" t="s">
        <v>161</v>
      </c>
      <c r="D21" s="548"/>
      <c r="E21" s="219">
        <v>6</v>
      </c>
      <c r="F21" s="85"/>
      <c r="G21" s="83">
        <f>E21*$A$16</f>
        <v>12</v>
      </c>
      <c r="H21" s="85"/>
      <c r="I21" s="206" t="s">
        <v>49</v>
      </c>
      <c r="J21" s="190">
        <f>IF(I21="Y",G21,0)</f>
        <v>12</v>
      </c>
      <c r="K21" s="121"/>
      <c r="M21" s="202" t="s">
        <v>15</v>
      </c>
      <c r="N21" s="85"/>
      <c r="O21" s="212"/>
      <c r="P21" s="205">
        <v>1</v>
      </c>
      <c r="Q21" s="85"/>
      <c r="R21" s="320" t="s">
        <v>49</v>
      </c>
      <c r="S21" s="85"/>
      <c r="T21" s="87">
        <f t="shared" si="0"/>
        <v>1</v>
      </c>
      <c r="U21" s="85"/>
      <c r="V21" s="32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5">
      <c r="C22" s="538" t="s">
        <v>72</v>
      </c>
      <c r="D22" s="539"/>
      <c r="G22" s="135"/>
      <c r="H22" s="135"/>
      <c r="I22" s="217"/>
      <c r="J22" s="190"/>
      <c r="K22" s="121"/>
      <c r="M22" s="202" t="s">
        <v>10</v>
      </c>
      <c r="N22" s="85"/>
      <c r="O22" s="204" t="s">
        <v>21</v>
      </c>
      <c r="P22" s="205">
        <v>1</v>
      </c>
      <c r="Q22" s="85"/>
      <c r="R22" s="32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5">
      <c r="C23" s="538" t="s">
        <v>73</v>
      </c>
      <c r="D23" s="539"/>
      <c r="E23" s="146"/>
      <c r="G23" s="135"/>
      <c r="H23" s="135"/>
      <c r="I23" s="217"/>
      <c r="J23" s="190"/>
      <c r="K23" s="121"/>
      <c r="M23" s="202" t="s">
        <v>8</v>
      </c>
      <c r="N23" s="85"/>
      <c r="O23" s="204" t="s">
        <v>21</v>
      </c>
      <c r="P23" s="205">
        <v>1</v>
      </c>
      <c r="Q23" s="85"/>
      <c r="R23" s="32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 thickBot="1">
      <c r="C24" s="538" t="s">
        <v>88</v>
      </c>
      <c r="D24" s="539"/>
      <c r="E24" s="146"/>
      <c r="G24" s="135"/>
      <c r="H24" s="135"/>
      <c r="I24" s="217"/>
      <c r="J24" s="190"/>
      <c r="K24" s="121"/>
      <c r="M24" s="202" t="s">
        <v>37</v>
      </c>
      <c r="N24" s="85"/>
      <c r="O24" s="212"/>
      <c r="P24" s="205">
        <v>1</v>
      </c>
      <c r="Q24" s="85"/>
      <c r="R24" s="320" t="s">
        <v>49</v>
      </c>
      <c r="S24" s="85"/>
      <c r="T24" s="87">
        <f t="shared" si="0"/>
        <v>1</v>
      </c>
      <c r="U24" s="85"/>
      <c r="V24" s="32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 thickBot="1">
      <c r="C25" s="540" t="s">
        <v>74</v>
      </c>
      <c r="D25" s="541"/>
      <c r="E25" s="146"/>
      <c r="G25" s="135"/>
      <c r="H25" s="135"/>
      <c r="I25" s="217"/>
      <c r="J25" s="190"/>
      <c r="K25" s="121"/>
      <c r="M25" s="202" t="s">
        <v>59</v>
      </c>
      <c r="N25" s="85"/>
      <c r="O25" s="212"/>
      <c r="P25" s="205">
        <v>0.5</v>
      </c>
      <c r="Q25" s="85"/>
      <c r="R25" s="320" t="s">
        <v>49</v>
      </c>
      <c r="S25" s="85"/>
      <c r="T25" s="87">
        <f t="shared" si="0"/>
        <v>0.5</v>
      </c>
      <c r="U25" s="85"/>
      <c r="V25" s="326" t="s">
        <v>49</v>
      </c>
      <c r="W25" s="207">
        <f t="shared" si="1"/>
        <v>0.5</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5">
      <c r="C26" s="327" t="s">
        <v>157</v>
      </c>
      <c r="D26" s="211" t="s">
        <v>56</v>
      </c>
      <c r="E26" s="146"/>
      <c r="F26" s="135"/>
      <c r="G26" s="100">
        <f>MAX(G17:G21)</f>
        <v>12</v>
      </c>
      <c r="H26" s="135"/>
      <c r="I26" s="101">
        <f>MAX(J17:J21)</f>
        <v>12</v>
      </c>
      <c r="J26" s="190"/>
      <c r="K26" s="121"/>
      <c r="M26" s="202" t="s">
        <v>11</v>
      </c>
      <c r="N26" s="85"/>
      <c r="O26" s="212"/>
      <c r="P26" s="205">
        <v>0.5</v>
      </c>
      <c r="Q26" s="85"/>
      <c r="R26" s="320" t="s">
        <v>49</v>
      </c>
      <c r="S26" s="85"/>
      <c r="T26" s="87">
        <f t="shared" si="0"/>
        <v>0.5</v>
      </c>
      <c r="U26" s="85"/>
      <c r="V26" s="32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30" t="s">
        <v>89</v>
      </c>
      <c r="D27" s="530"/>
      <c r="E27" s="146"/>
      <c r="F27" s="215"/>
      <c r="G27" s="238" t="s">
        <v>2</v>
      </c>
      <c r="H27" s="215"/>
      <c r="I27" s="217"/>
      <c r="J27" s="190"/>
      <c r="K27" s="121"/>
      <c r="M27" s="202" t="s">
        <v>13</v>
      </c>
      <c r="N27" s="85"/>
      <c r="O27" s="212"/>
      <c r="P27" s="205">
        <v>0.5</v>
      </c>
      <c r="Q27" s="85"/>
      <c r="R27" s="320" t="s">
        <v>49</v>
      </c>
      <c r="S27" s="85"/>
      <c r="T27" s="87">
        <f t="shared" si="0"/>
        <v>0.5</v>
      </c>
      <c r="U27" s="8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5">
      <c r="A28" s="185"/>
      <c r="B28" s="186"/>
      <c r="C28" s="542" t="s">
        <v>160</v>
      </c>
      <c r="D28" s="542"/>
      <c r="E28" s="219">
        <v>2</v>
      </c>
      <c r="F28" s="85"/>
      <c r="G28" s="83">
        <f>E28*$A$27</f>
        <v>4</v>
      </c>
      <c r="H28" s="85"/>
      <c r="I28" s="200" t="s">
        <v>49</v>
      </c>
      <c r="J28" s="190">
        <f>IF(I28="Y",G28,0)</f>
        <v>4</v>
      </c>
      <c r="K28" s="121">
        <f>IF(OR(J28,J29,J30&gt;0),1,0)</f>
        <v>1</v>
      </c>
      <c r="M28" s="202" t="s">
        <v>12</v>
      </c>
      <c r="N28" s="223"/>
      <c r="O28" s="212"/>
      <c r="P28" s="205">
        <v>0.5</v>
      </c>
      <c r="Q28" s="223"/>
      <c r="R28" s="320" t="s">
        <v>49</v>
      </c>
      <c r="S28" s="223"/>
      <c r="T28" s="87">
        <f>IF(R28="Y",P28*$L$10,"")</f>
        <v>0.5</v>
      </c>
      <c r="U28" s="223"/>
      <c r="V28" s="32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5">
      <c r="C29" s="542" t="s">
        <v>44</v>
      </c>
      <c r="D29" s="542"/>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2" t="s">
        <v>79</v>
      </c>
      <c r="D30" s="533"/>
      <c r="E30" s="228">
        <v>1</v>
      </c>
      <c r="F30" s="229"/>
      <c r="G30" s="427">
        <f>E30*$A$27</f>
        <v>2</v>
      </c>
      <c r="H30" s="135"/>
      <c r="I30" s="528" t="s">
        <v>49</v>
      </c>
      <c r="J30" s="190">
        <f>IF(I30="Y",G30,0)</f>
        <v>2</v>
      </c>
      <c r="K30" s="121"/>
      <c r="M30" s="230" t="s">
        <v>28</v>
      </c>
      <c r="N30" s="203"/>
      <c r="O30" s="231"/>
      <c r="P30" s="205">
        <v>2</v>
      </c>
      <c r="Q30" s="203"/>
      <c r="R30" s="320" t="s">
        <v>49</v>
      </c>
      <c r="S30" s="203"/>
      <c r="T30" s="87">
        <f t="shared" ref="T30:T36" si="2">IF(R30="Y",P30*$L$10,"")</f>
        <v>2</v>
      </c>
      <c r="U30" s="203"/>
      <c r="V30" s="326" t="s">
        <v>49</v>
      </c>
      <c r="W30" s="207">
        <f t="shared" ref="W30:W36" si="3">IF(V30="Y", T30, 0)</f>
        <v>2</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4"/>
      <c r="D31" s="535"/>
      <c r="G31" s="428"/>
      <c r="I31" s="529"/>
      <c r="J31" s="232"/>
      <c r="K31" s="121"/>
      <c r="M31" s="230" t="s">
        <v>20</v>
      </c>
      <c r="N31" s="85"/>
      <c r="O31" s="231"/>
      <c r="P31" s="205">
        <v>1</v>
      </c>
      <c r="Q31" s="85"/>
      <c r="R31" s="32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5">
      <c r="C32" s="327" t="s">
        <v>157</v>
      </c>
      <c r="D32" s="100" t="s">
        <v>56</v>
      </c>
      <c r="E32" s="146">
        <f>SUM(E28:E30)</f>
        <v>5</v>
      </c>
      <c r="F32" s="135"/>
      <c r="G32" s="100">
        <f>SUM(G28:G30)</f>
        <v>10</v>
      </c>
      <c r="H32" s="135"/>
      <c r="I32" s="101">
        <f>SUM(J28:J30)</f>
        <v>10</v>
      </c>
      <c r="J32" s="190"/>
      <c r="K32" s="121"/>
      <c r="M32" s="230" t="s">
        <v>17</v>
      </c>
      <c r="N32" s="85"/>
      <c r="O32" s="231"/>
      <c r="P32" s="205">
        <v>1</v>
      </c>
      <c r="Q32" s="85"/>
      <c r="R32" s="320" t="s">
        <v>49</v>
      </c>
      <c r="S32" s="85"/>
      <c r="T32" s="87">
        <f t="shared" si="2"/>
        <v>1</v>
      </c>
      <c r="U32" s="85"/>
      <c r="V32" s="326" t="s">
        <v>49</v>
      </c>
      <c r="W32" s="207">
        <f t="shared" si="3"/>
        <v>1</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30" t="s">
        <v>90</v>
      </c>
      <c r="D33" s="530"/>
      <c r="E33" s="146"/>
      <c r="F33" s="215"/>
      <c r="G33" s="216" t="s">
        <v>2</v>
      </c>
      <c r="H33" s="215"/>
      <c r="I33" s="217"/>
      <c r="J33" s="190"/>
      <c r="K33" s="121"/>
      <c r="M33" s="230" t="s">
        <v>19</v>
      </c>
      <c r="N33" s="85"/>
      <c r="O33" s="231"/>
      <c r="P33" s="205">
        <v>1</v>
      </c>
      <c r="Q33" s="85"/>
      <c r="R33" s="32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17" t="s">
        <v>80</v>
      </c>
      <c r="D34" s="517"/>
      <c r="E34" s="219">
        <v>0</v>
      </c>
      <c r="F34" s="85"/>
      <c r="G34" s="83">
        <f>E34*$A$33</f>
        <v>0</v>
      </c>
      <c r="H34" s="85"/>
      <c r="I34" s="200" t="s">
        <v>50</v>
      </c>
      <c r="J34" s="190">
        <f>IF(I34="Y",G34,0)</f>
        <v>0</v>
      </c>
      <c r="K34" s="121">
        <f>IF(I34="Y",1,0)</f>
        <v>0</v>
      </c>
      <c r="M34" s="230" t="s">
        <v>18</v>
      </c>
      <c r="N34" s="85"/>
      <c r="O34" s="231"/>
      <c r="P34" s="205">
        <v>1</v>
      </c>
      <c r="Q34" s="85"/>
      <c r="R34" s="320" t="s">
        <v>49</v>
      </c>
      <c r="S34" s="85"/>
      <c r="T34" s="87">
        <f t="shared" si="2"/>
        <v>1</v>
      </c>
      <c r="U34" s="85"/>
      <c r="V34" s="326" t="s">
        <v>49</v>
      </c>
      <c r="W34" s="207">
        <f t="shared" si="3"/>
        <v>1</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4" t="s">
        <v>164</v>
      </c>
      <c r="D35" s="414"/>
      <c r="E35" s="219">
        <v>2.5</v>
      </c>
      <c r="F35" s="85"/>
      <c r="G35" s="83">
        <f>E35*$A$33</f>
        <v>5</v>
      </c>
      <c r="H35" s="85"/>
      <c r="I35" s="200" t="s">
        <v>49</v>
      </c>
      <c r="J35" s="190">
        <f>IF(I35="Y",G35,0)</f>
        <v>5</v>
      </c>
      <c r="K35" s="121">
        <f>IF(I35="Y",1,0)</f>
        <v>1</v>
      </c>
      <c r="M35" s="230" t="s">
        <v>26</v>
      </c>
      <c r="N35" s="85"/>
      <c r="O35" s="231"/>
      <c r="P35" s="205">
        <v>1</v>
      </c>
      <c r="Q35" s="85"/>
      <c r="R35" s="320" t="s">
        <v>49</v>
      </c>
      <c r="S35" s="85"/>
      <c r="T35" s="87">
        <f t="shared" si="2"/>
        <v>1</v>
      </c>
      <c r="U35" s="85"/>
      <c r="V35" s="326" t="s">
        <v>49</v>
      </c>
      <c r="W35" s="207">
        <f t="shared" si="3"/>
        <v>1</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5">
      <c r="C36" s="531" t="s">
        <v>81</v>
      </c>
      <c r="D36" s="531"/>
      <c r="E36" s="233">
        <v>2.5</v>
      </c>
      <c r="F36" s="85"/>
      <c r="G36" s="83">
        <f>E36*$A$33</f>
        <v>5</v>
      </c>
      <c r="H36" s="85"/>
      <c r="I36" s="200" t="s">
        <v>49</v>
      </c>
      <c r="J36" s="190">
        <f>IF(I36="Y",G36,0)</f>
        <v>5</v>
      </c>
      <c r="K36" s="121">
        <f>IF(I36="Y",1,0)</f>
        <v>1</v>
      </c>
      <c r="M36" s="202" t="s">
        <v>16</v>
      </c>
      <c r="N36" s="85"/>
      <c r="O36" s="212"/>
      <c r="P36" s="205">
        <v>0.5</v>
      </c>
      <c r="Q36" s="85"/>
      <c r="R36" s="320" t="s">
        <v>49</v>
      </c>
      <c r="S36" s="85"/>
      <c r="T36" s="87">
        <f t="shared" si="2"/>
        <v>0.5</v>
      </c>
      <c r="U36" s="85"/>
      <c r="V36" s="326" t="s">
        <v>49</v>
      </c>
      <c r="W36" s="207">
        <f t="shared" si="3"/>
        <v>0.5</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5">
      <c r="C37" s="327" t="s">
        <v>157</v>
      </c>
      <c r="D37" s="100" t="s">
        <v>56</v>
      </c>
      <c r="E37" s="146">
        <f>SUM(E34:E36)</f>
        <v>5</v>
      </c>
      <c r="F37" s="135"/>
      <c r="G37" s="100">
        <f>SUM(G34:G36)</f>
        <v>10</v>
      </c>
      <c r="H37" s="135"/>
      <c r="I37" s="103">
        <f>SUM(J34:J36)</f>
        <v>10</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5">
      <c r="C38" s="146"/>
      <c r="D38" s="135"/>
      <c r="E38" s="146"/>
      <c r="F38" s="135"/>
      <c r="G38" s="135"/>
      <c r="H38" s="135"/>
      <c r="I38" s="217"/>
      <c r="J38" s="190"/>
      <c r="K38" s="121"/>
      <c r="M38" s="230" t="s">
        <v>30</v>
      </c>
      <c r="N38" s="85"/>
      <c r="O38" s="231"/>
      <c r="P38" s="205">
        <v>1</v>
      </c>
      <c r="Q38" s="85"/>
      <c r="R38" s="320" t="s">
        <v>49</v>
      </c>
      <c r="S38" s="85"/>
      <c r="T38" s="87">
        <f>IF(R38="Y",P38*$L$10,"")</f>
        <v>1</v>
      </c>
      <c r="U38" s="85"/>
      <c r="V38" s="206"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
      <c r="A39" s="185">
        <v>4</v>
      </c>
      <c r="B39" s="186"/>
      <c r="C39" s="235" t="s">
        <v>158</v>
      </c>
      <c r="D39" s="214"/>
      <c r="E39" s="146"/>
      <c r="F39" s="215"/>
      <c r="G39" s="216" t="s">
        <v>3</v>
      </c>
      <c r="H39" s="215"/>
      <c r="I39" s="217"/>
      <c r="J39" s="190"/>
      <c r="K39" s="121"/>
      <c r="M39" s="230" t="s">
        <v>31</v>
      </c>
      <c r="N39" s="223"/>
      <c r="O39" s="231"/>
      <c r="P39" s="205">
        <v>0.5</v>
      </c>
      <c r="Q39" s="223"/>
      <c r="R39" s="320" t="s">
        <v>49</v>
      </c>
      <c r="S39" s="223"/>
      <c r="T39" s="87">
        <f>IF(R39="Y",P39*$L$10,"")</f>
        <v>0.5</v>
      </c>
      <c r="U39" s="223"/>
      <c r="V39" s="206" t="s">
        <v>50</v>
      </c>
      <c r="W39" s="207">
        <f>IF(V39="Y", T39, 0)</f>
        <v>0</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5">
      <c r="C40" s="517" t="s">
        <v>35</v>
      </c>
      <c r="D40" s="517"/>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17" t="s">
        <v>46</v>
      </c>
      <c r="D41" s="517"/>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26.5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17" t="s">
        <v>45</v>
      </c>
      <c r="D42" s="517"/>
      <c r="E42" s="219">
        <v>2</v>
      </c>
      <c r="F42" s="85"/>
      <c r="G42" s="83">
        <f t="shared" si="4"/>
        <v>8</v>
      </c>
      <c r="H42" s="85"/>
      <c r="I42" s="200" t="s">
        <v>50</v>
      </c>
      <c r="J42" s="190">
        <f t="shared" si="5"/>
        <v>0</v>
      </c>
      <c r="K42" s="121">
        <f t="shared" si="6"/>
        <v>0</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17" t="s">
        <v>86</v>
      </c>
      <c r="D43" s="517"/>
      <c r="E43" s="219"/>
      <c r="F43" s="85"/>
      <c r="G43" s="83"/>
      <c r="H43" s="85"/>
      <c r="I43" s="83"/>
      <c r="J43" s="190">
        <f t="shared" si="5"/>
        <v>0</v>
      </c>
      <c r="K43" s="121">
        <f t="shared" si="6"/>
        <v>0</v>
      </c>
      <c r="M43" s="536" t="s">
        <v>71</v>
      </c>
      <c r="N43" s="242"/>
      <c r="O43" s="420">
        <f>(I55+V41)/(G55+T41)</f>
        <v>0.76500000000000001</v>
      </c>
      <c r="P43" s="420"/>
      <c r="Q43" s="420"/>
      <c r="R43" s="420"/>
      <c r="S43" s="420"/>
      <c r="T43" s="420"/>
      <c r="U43" s="420"/>
      <c r="V43" s="421"/>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63" t="s">
        <v>33</v>
      </c>
      <c r="D44" s="464"/>
      <c r="E44" s="219">
        <v>3</v>
      </c>
      <c r="F44" s="85"/>
      <c r="G44" s="83">
        <f t="shared" si="4"/>
        <v>12</v>
      </c>
      <c r="H44" s="85"/>
      <c r="I44" s="200" t="s">
        <v>50</v>
      </c>
      <c r="J44" s="190">
        <f t="shared" si="5"/>
        <v>0</v>
      </c>
      <c r="K44" s="121">
        <f t="shared" si="6"/>
        <v>0</v>
      </c>
      <c r="M44" s="537"/>
      <c r="N44" s="243"/>
      <c r="O44" s="422"/>
      <c r="P44" s="422"/>
      <c r="Q44" s="422"/>
      <c r="R44" s="422"/>
      <c r="S44" s="422"/>
      <c r="T44" s="422"/>
      <c r="U44" s="422"/>
      <c r="V44" s="423"/>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4" t="s">
        <v>43</v>
      </c>
      <c r="D45" s="414"/>
      <c r="E45" s="219">
        <v>4</v>
      </c>
      <c r="F45" s="85"/>
      <c r="G45" s="83">
        <f t="shared" si="4"/>
        <v>16</v>
      </c>
      <c r="H45" s="85"/>
      <c r="I45" s="200" t="s">
        <v>50</v>
      </c>
      <c r="J45" s="190">
        <f t="shared" si="5"/>
        <v>0</v>
      </c>
      <c r="K45" s="121">
        <f t="shared" si="6"/>
        <v>0</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4" t="s">
        <v>151</v>
      </c>
      <c r="D46" s="414"/>
      <c r="E46" s="219">
        <v>5</v>
      </c>
      <c r="F46" s="85"/>
      <c r="G46" s="83">
        <f t="shared" si="4"/>
        <v>20</v>
      </c>
      <c r="H46" s="85"/>
      <c r="I46" s="200" t="s">
        <v>50</v>
      </c>
      <c r="J46" s="190">
        <f t="shared" si="5"/>
        <v>0</v>
      </c>
      <c r="K46" s="121">
        <f t="shared" si="6"/>
        <v>0</v>
      </c>
      <c r="M46" s="244" t="s">
        <v>63</v>
      </c>
      <c r="N46" s="245"/>
      <c r="O46" s="557" t="s">
        <v>61</v>
      </c>
      <c r="P46" s="558"/>
      <c r="Q46" s="558"/>
      <c r="R46" s="558"/>
      <c r="S46" s="558"/>
      <c r="T46" s="558"/>
      <c r="U46" s="558"/>
      <c r="V46" s="559"/>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49999999999999" customHeight="1">
      <c r="C47" s="327" t="s">
        <v>157</v>
      </c>
      <c r="D47" s="246" t="s">
        <v>56</v>
      </c>
      <c r="E47" s="146"/>
      <c r="F47" s="135"/>
      <c r="G47" s="100">
        <f>MAX(G40:G46)</f>
        <v>20</v>
      </c>
      <c r="H47" s="135"/>
      <c r="I47" s="104">
        <f>MAX(J40:J46)</f>
        <v>4</v>
      </c>
      <c r="J47" s="232"/>
      <c r="K47" s="121"/>
      <c r="M47" s="522" t="s">
        <v>62</v>
      </c>
      <c r="N47" s="247"/>
      <c r="O47" s="442">
        <f>IF(AA25=0,0,VLOOKUP(O43,Lookups!A2:C10,IF(O46="Industrial",2,3),TRUE))</f>
        <v>3</v>
      </c>
      <c r="P47" s="442"/>
      <c r="Q47" s="442"/>
      <c r="R47" s="442"/>
      <c r="S47" s="442"/>
      <c r="T47" s="442"/>
      <c r="U47" s="442"/>
      <c r="V47" s="443"/>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49999999999999" customHeight="1" thickBot="1">
      <c r="C48" s="146"/>
      <c r="D48" s="224"/>
      <c r="E48" s="146"/>
      <c r="F48" s="135"/>
      <c r="G48" s="135"/>
      <c r="H48" s="135"/>
      <c r="I48" s="248"/>
      <c r="J48" s="232"/>
      <c r="K48" s="121"/>
      <c r="M48" s="523"/>
      <c r="N48" s="249"/>
      <c r="O48" s="444"/>
      <c r="P48" s="444"/>
      <c r="Q48" s="444"/>
      <c r="R48" s="444"/>
      <c r="S48" s="444"/>
      <c r="T48" s="444"/>
      <c r="U48" s="444"/>
      <c r="V48" s="445"/>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5.5">
      <c r="A49" s="185">
        <v>2</v>
      </c>
      <c r="B49" s="186"/>
      <c r="C49" s="235" t="s">
        <v>159</v>
      </c>
      <c r="D49" s="214"/>
      <c r="E49" s="146"/>
      <c r="F49" s="215"/>
      <c r="G49" s="216" t="s">
        <v>3</v>
      </c>
      <c r="H49" s="215"/>
      <c r="I49" s="217"/>
      <c r="J49" s="190"/>
      <c r="K49" s="121"/>
      <c r="L49" s="146"/>
      <c r="M49" s="250"/>
      <c r="O49" s="525" t="str">
        <f>IF(AA25=0,AG15,"")</f>
        <v/>
      </c>
      <c r="P49" s="525"/>
      <c r="Q49" s="525"/>
      <c r="R49" s="525"/>
      <c r="S49" s="525"/>
      <c r="T49" s="525"/>
      <c r="U49" s="525"/>
      <c r="V49" s="525"/>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5">
      <c r="C50" s="526" t="s">
        <v>34</v>
      </c>
      <c r="D50" s="527"/>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5">
      <c r="C51" s="526" t="s">
        <v>27</v>
      </c>
      <c r="D51" s="527"/>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18" t="s">
        <v>91</v>
      </c>
      <c r="D52" s="519"/>
      <c r="E52" s="190"/>
      <c r="F52" s="251"/>
      <c r="G52" s="86">
        <v>10</v>
      </c>
      <c r="H52" s="86"/>
      <c r="I52" s="200" t="s">
        <v>50</v>
      </c>
      <c r="J52" s="190">
        <f>IF(I52="Y",G52,0)</f>
        <v>0</v>
      </c>
      <c r="K52" s="121">
        <f>IF(I52="Y",1,0)</f>
        <v>0</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5">
      <c r="C53" s="327" t="s">
        <v>157</v>
      </c>
      <c r="D53" s="100" t="s">
        <v>56</v>
      </c>
      <c r="E53" s="146"/>
      <c r="F53" s="135"/>
      <c r="G53" s="100">
        <f>MAX(G50:G52)</f>
        <v>10</v>
      </c>
      <c r="H53" s="135"/>
      <c r="I53" s="103">
        <f>MAX(J50:J52)</f>
        <v>6</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5">
      <c r="C55" s="146"/>
      <c r="D55" s="252" t="s">
        <v>57</v>
      </c>
      <c r="E55" s="188"/>
      <c r="F55" s="253"/>
      <c r="G55" s="105">
        <f>G14+G26+G32+G37+G47+G53</f>
        <v>70</v>
      </c>
      <c r="H55" s="253"/>
      <c r="I55" s="105">
        <f>I14+I26+I32+I37+I47+I53</f>
        <v>50</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17" t="s">
        <v>98</v>
      </c>
      <c r="D59" s="517"/>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5">
      <c r="C60" s="143" t="s">
        <v>130</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5">
      <c r="C61" s="477"/>
      <c r="D61" s="478"/>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5">
      <c r="C62" s="477"/>
      <c r="D62" s="489"/>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5">
      <c r="C63" s="517" t="s">
        <v>103</v>
      </c>
      <c r="D63" s="517"/>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5">
      <c r="C64" s="517" t="s">
        <v>104</v>
      </c>
      <c r="D64" s="517"/>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17" t="s">
        <v>111</v>
      </c>
      <c r="D65" s="517"/>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5">
      <c r="C66" s="518" t="s">
        <v>105</v>
      </c>
      <c r="D66" s="519"/>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5">
      <c r="C67" s="520" t="s">
        <v>106</v>
      </c>
      <c r="D67" s="521"/>
      <c r="E67" s="219"/>
      <c r="F67" s="229"/>
      <c r="G67" s="136"/>
      <c r="H67" s="134"/>
      <c r="I67" s="272" t="s">
        <v>49</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5">
      <c r="C68" s="517" t="s">
        <v>94</v>
      </c>
      <c r="D68" s="517"/>
      <c r="E68" s="219"/>
      <c r="F68" s="229"/>
      <c r="G68" s="274" t="s">
        <v>131</v>
      </c>
      <c r="H68" s="273"/>
      <c r="I68" s="273"/>
      <c r="J68" s="273"/>
      <c r="K68" s="273"/>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18" t="s">
        <v>102</v>
      </c>
      <c r="D69" s="519"/>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5">
      <c r="C70" s="520" t="s">
        <v>107</v>
      </c>
      <c r="D70" s="521"/>
      <c r="E70" s="219"/>
      <c r="F70" s="229"/>
      <c r="G70" s="508" t="s">
        <v>131</v>
      </c>
      <c r="H70" s="508"/>
      <c r="I70" s="508"/>
      <c r="J70" s="508"/>
      <c r="K70" s="508"/>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5">
      <c r="C71" s="517" t="s">
        <v>108</v>
      </c>
      <c r="D71" s="517"/>
      <c r="E71" s="219"/>
      <c r="F71" s="229"/>
      <c r="G71" s="508" t="s">
        <v>131</v>
      </c>
      <c r="H71" s="508"/>
      <c r="I71" s="508"/>
      <c r="J71" s="508"/>
      <c r="K71" s="508"/>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5">
      <c r="C72" s="517" t="s">
        <v>109</v>
      </c>
      <c r="D72" s="517"/>
      <c r="E72" s="219"/>
      <c r="F72" s="229"/>
      <c r="G72" s="508" t="s">
        <v>131</v>
      </c>
      <c r="H72" s="508"/>
      <c r="I72" s="508"/>
      <c r="J72" s="508"/>
      <c r="K72" s="508"/>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5">
      <c r="C73" s="554" t="s">
        <v>110</v>
      </c>
      <c r="D73" s="554"/>
      <c r="E73" s="219"/>
      <c r="F73" s="229"/>
      <c r="G73" s="556" t="s">
        <v>131</v>
      </c>
      <c r="H73" s="556"/>
      <c r="I73" s="556"/>
      <c r="J73" s="556"/>
      <c r="K73" s="556"/>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5">
      <c r="C74" s="555" t="s">
        <v>132</v>
      </c>
      <c r="D74" s="555"/>
      <c r="E74" s="275"/>
      <c r="F74" s="278"/>
      <c r="G74" s="508" t="s">
        <v>131</v>
      </c>
      <c r="H74" s="508"/>
      <c r="I74" s="508"/>
      <c r="J74" s="508"/>
      <c r="K74" s="508"/>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ht="17.25" customHeight="1">
      <c r="C75" s="276"/>
      <c r="D75" s="276"/>
      <c r="E75" s="276"/>
      <c r="F75" s="277"/>
      <c r="G75" s="276"/>
      <c r="H75" s="276"/>
      <c r="I75" s="27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ht="30.75" customHeight="1">
      <c r="C76" s="494"/>
      <c r="D76" s="494"/>
      <c r="E76" s="494"/>
      <c r="F76" s="494"/>
      <c r="G76" s="494"/>
      <c r="H76" s="494"/>
      <c r="I76" s="494"/>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ht="30" customHeight="1">
      <c r="C77" s="553"/>
      <c r="D77" s="553"/>
      <c r="E77" s="553"/>
      <c r="F77" s="553"/>
      <c r="G77" s="553"/>
      <c r="H77" s="553"/>
      <c r="I77" s="553"/>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5">
    <mergeCell ref="AI11:AO12"/>
    <mergeCell ref="AI13:AO15"/>
    <mergeCell ref="AA11:AB11"/>
    <mergeCell ref="C12:D12"/>
    <mergeCell ref="C13:D13"/>
    <mergeCell ref="C29:D29"/>
    <mergeCell ref="C30:D31"/>
    <mergeCell ref="C22:D22"/>
    <mergeCell ref="C21:D21"/>
    <mergeCell ref="C23:D23"/>
    <mergeCell ref="C24:D24"/>
    <mergeCell ref="C25:D25"/>
    <mergeCell ref="C27:D27"/>
    <mergeCell ref="C28:D28"/>
    <mergeCell ref="C2:I2"/>
    <mergeCell ref="C5:V5"/>
    <mergeCell ref="O7:O8"/>
    <mergeCell ref="C19:D19"/>
    <mergeCell ref="C20:D20"/>
    <mergeCell ref="C17:D17"/>
    <mergeCell ref="C18:D18"/>
    <mergeCell ref="G30:G31"/>
    <mergeCell ref="I30:I31"/>
    <mergeCell ref="C33:D33"/>
    <mergeCell ref="C34:D34"/>
    <mergeCell ref="C36:D36"/>
    <mergeCell ref="C35:D35"/>
    <mergeCell ref="C40:D40"/>
    <mergeCell ref="C41:D41"/>
    <mergeCell ref="C42:D42"/>
    <mergeCell ref="C43:D43"/>
    <mergeCell ref="C61:D61"/>
    <mergeCell ref="C51:D51"/>
    <mergeCell ref="C52:D52"/>
    <mergeCell ref="C59:D59"/>
    <mergeCell ref="O47:V48"/>
    <mergeCell ref="M43:M44"/>
    <mergeCell ref="O49:V49"/>
    <mergeCell ref="C50:D50"/>
    <mergeCell ref="O43:V44"/>
    <mergeCell ref="C44:D44"/>
    <mergeCell ref="C45:D45"/>
    <mergeCell ref="C46:D46"/>
    <mergeCell ref="O46:V46"/>
    <mergeCell ref="C67:D67"/>
    <mergeCell ref="C68:D68"/>
    <mergeCell ref="C69:D69"/>
    <mergeCell ref="C70:D70"/>
    <mergeCell ref="M47:M48"/>
    <mergeCell ref="C62:D62"/>
    <mergeCell ref="C63:D63"/>
    <mergeCell ref="C64:D64"/>
    <mergeCell ref="C65:D65"/>
    <mergeCell ref="C66:D66"/>
    <mergeCell ref="G70:K70"/>
    <mergeCell ref="G71:K71"/>
    <mergeCell ref="C77:I77"/>
    <mergeCell ref="C76:I76"/>
    <mergeCell ref="C72:D72"/>
    <mergeCell ref="C73:D73"/>
    <mergeCell ref="C74:D74"/>
    <mergeCell ref="G72:K72"/>
    <mergeCell ref="G73:K73"/>
    <mergeCell ref="G74:K74"/>
    <mergeCell ref="C71:D71"/>
  </mergeCells>
  <dataValidations count="9">
    <dataValidation allowBlank="1" showErrorMessage="1" sqref="C52:D52" xr:uid="{00000000-0002-0000-1200-000000000000}"/>
    <dataValidation allowBlank="1" showErrorMessage="1" promptTitle="CEN/TR 15941:2010" prompt="Sustainability of construction works - Environmental product declarations - Methodology for selection and use of generic data, BSi" sqref="C35:D35" xr:uid="{00000000-0002-0000-1200-000001000000}"/>
    <dataValidation allowBlank="1" showInputMessage="1" showErrorMessage="1" promptTitle="EN 15804:2012" prompt="Sustainability of construction works - Environmental product declarations - core rules for the product category of construction products, BSi" sqref="C45:D45" xr:uid="{00000000-0002-0000-1200-000002000000}"/>
    <dataValidation allowBlank="1" showInputMessage="1" showErrorMessage="1" promptTitle="EN 15978:2011" prompt="Sustainability of construction works - assessment of environmental performance of buildings - calculation method, BSi" sqref="C30" xr:uid="{00000000-0002-0000-12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200-000004000000}"/>
    <dataValidation allowBlank="1" showInputMessage="1" showErrorMessage="1" promptTitle="ISO 21930:2007" prompt="Sustainability in building construction- Environmental declaration of building products, BSi" sqref="C44:D44" xr:uid="{00000000-0002-0000-1200-000005000000}"/>
    <dataValidation type="list" allowBlank="1" showInputMessage="1" showErrorMessage="1" sqref="N46:V46" xr:uid="{00000000-0002-0000-1200-000006000000}">
      <formula1>"Industrial, All others"</formula1>
    </dataValidation>
    <dataValidation type="list" allowBlank="1" showInputMessage="1" showErrorMessage="1" sqref="V30:V36 V12:V28 I50:I52 I28:I30 I34:I36 I17:I21 R30:R36 R38:R39 V38:V39 R12:R28 I11:I13 I40:I42 I44:I46 I64:I67" xr:uid="{00000000-0002-0000-1200-000007000000}">
      <formula1>"Y, N"</formula1>
    </dataValidation>
    <dataValidation allowBlank="1" showErrorMessage="1" promptTitle="EN 15804:2012" prompt="Sustainability of construction works - Environmental product declarations - core rules for the product category of construction products, BSi" sqref="C46:D46" xr:uid="{00000000-0002-0000-12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3D6864"/>
    <pageSetUpPr fitToPage="1"/>
  </sheetPr>
  <dimension ref="A1:BB116"/>
  <sheetViews>
    <sheetView topLeftCell="B1" workbookViewId="0"/>
  </sheetViews>
  <sheetFormatPr defaultColWidth="9.1796875" defaultRowHeight="14.5"/>
  <cols>
    <col min="1" max="1" width="4.26953125" style="145" hidden="1" customWidth="1"/>
    <col min="2" max="2" width="4.26953125" style="146" customWidth="1"/>
    <col min="3" max="3" width="68.54296875" style="145" customWidth="1"/>
    <col min="4" max="4" width="7.1796875" style="145" bestFit="1" customWidth="1"/>
    <col min="5" max="5" width="7.1796875" style="145" hidden="1" customWidth="1"/>
    <col min="6" max="6" width="0.54296875" style="145" customWidth="1"/>
    <col min="7" max="7" width="6" style="145" customWidth="1"/>
    <col min="8" max="8" width="0.54296875" style="145" customWidth="1"/>
    <col min="9" max="9" width="7.453125" style="145" customWidth="1"/>
    <col min="10" max="10" width="5.26953125" style="145" hidden="1" customWidth="1"/>
    <col min="11" max="11" width="6.7265625" style="266" bestFit="1" customWidth="1"/>
    <col min="12" max="12" width="4.7265625" style="145" hidden="1" customWidth="1"/>
    <col min="13" max="13" width="57.7265625" style="145" bestFit="1" customWidth="1"/>
    <col min="14" max="14" width="0.54296875" style="146" customWidth="1"/>
    <col min="15" max="15" width="5.7265625" style="145" customWidth="1"/>
    <col min="16" max="16" width="5.7265625" style="145" hidden="1" customWidth="1"/>
    <col min="17" max="17" width="0.54296875" style="146" customWidth="1"/>
    <col min="18" max="18" width="9" style="237" customWidth="1"/>
    <col min="19" max="19" width="0.54296875" style="146" customWidth="1"/>
    <col min="20" max="20" width="7.7265625" style="237" bestFit="1" customWidth="1"/>
    <col min="21" max="21" width="0.54296875" style="146" customWidth="1"/>
    <col min="22" max="22" width="7.1796875" style="237" bestFit="1" customWidth="1"/>
    <col min="23" max="23" width="3.81640625" style="237" hidden="1" customWidth="1"/>
    <col min="24" max="25" width="9.1796875" style="265" hidden="1" customWidth="1"/>
    <col min="26" max="26" width="9.81640625" style="265" hidden="1" customWidth="1"/>
    <col min="27" max="33" width="9.1796875" style="145" hidden="1" customWidth="1"/>
    <col min="34" max="16384" width="9.179687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43" t="s">
        <v>147</v>
      </c>
      <c r="D2" s="543"/>
      <c r="E2" s="543"/>
      <c r="F2" s="543"/>
      <c r="G2" s="543"/>
      <c r="H2" s="543"/>
      <c r="I2" s="543"/>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3.75" customHeight="1" thickBot="1">
      <c r="C3" s="267"/>
      <c r="D3" s="267"/>
      <c r="E3" s="267"/>
      <c r="F3" s="267"/>
      <c r="G3" s="267"/>
      <c r="H3" s="267"/>
      <c r="I3" s="267"/>
      <c r="K3" s="268"/>
      <c r="L3" s="267"/>
      <c r="M3" s="267"/>
      <c r="N3" s="267"/>
      <c r="O3" s="267"/>
      <c r="P3" s="267"/>
      <c r="Q3" s="267"/>
      <c r="R3" s="267"/>
      <c r="S3" s="267"/>
      <c r="T3" s="267"/>
      <c r="U3" s="267"/>
      <c r="V3" s="267"/>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19.5" customHeight="1">
      <c r="C4" s="152" t="s">
        <v>112</v>
      </c>
      <c r="D4" s="269"/>
      <c r="E4" s="269"/>
      <c r="F4" s="269"/>
      <c r="G4" s="269"/>
      <c r="H4" s="269"/>
      <c r="I4" s="269"/>
      <c r="J4" s="270"/>
      <c r="K4" s="269"/>
      <c r="L4" s="269"/>
      <c r="M4" s="269"/>
      <c r="N4" s="269"/>
      <c r="O4" s="269"/>
      <c r="P4" s="269"/>
      <c r="Q4" s="269"/>
      <c r="R4" s="269"/>
      <c r="S4" s="269"/>
      <c r="T4" s="269"/>
      <c r="U4" s="269"/>
      <c r="V4" s="271"/>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43.25" customHeight="1" thickBot="1">
      <c r="C5" s="560" t="s">
        <v>144</v>
      </c>
      <c r="D5" s="561"/>
      <c r="E5" s="561"/>
      <c r="F5" s="561"/>
      <c r="G5" s="561"/>
      <c r="H5" s="561"/>
      <c r="I5" s="561"/>
      <c r="J5" s="561"/>
      <c r="K5" s="561"/>
      <c r="L5" s="561"/>
      <c r="M5" s="561"/>
      <c r="N5" s="561"/>
      <c r="O5" s="561"/>
      <c r="P5" s="561"/>
      <c r="Q5" s="561"/>
      <c r="R5" s="561"/>
      <c r="S5" s="561"/>
      <c r="T5" s="561"/>
      <c r="U5" s="561"/>
      <c r="V5" s="562"/>
      <c r="W5" s="148"/>
      <c r="X5" s="149"/>
      <c r="Y5" s="149"/>
      <c r="Z5" s="149"/>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6.75" customHeight="1">
      <c r="C6" s="146"/>
      <c r="D6" s="146"/>
      <c r="E6" s="146"/>
      <c r="F6" s="146"/>
      <c r="G6" s="146"/>
      <c r="H6" s="146"/>
      <c r="I6" s="146"/>
      <c r="J6" s="146"/>
      <c r="K6" s="147"/>
      <c r="L6" s="146"/>
      <c r="M6" s="146"/>
      <c r="O6" s="146"/>
      <c r="P6" s="146"/>
      <c r="R6" s="148"/>
      <c r="T6" s="148"/>
      <c r="V6" s="148"/>
      <c r="W6" s="148"/>
      <c r="X6" s="149"/>
      <c r="Y6" s="149"/>
      <c r="Z6" s="149"/>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44"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45"/>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18.5">
      <c r="A9" s="185">
        <v>2</v>
      </c>
      <c r="B9" s="186"/>
      <c r="C9" s="187" t="s">
        <v>39</v>
      </c>
      <c r="D9" s="146"/>
      <c r="E9" s="146"/>
      <c r="F9" s="188"/>
      <c r="G9" s="189" t="s">
        <v>2</v>
      </c>
      <c r="H9" s="188"/>
      <c r="I9" s="188"/>
      <c r="J9" s="190"/>
      <c r="K9" s="120"/>
      <c r="L9" s="191">
        <v>1</v>
      </c>
      <c r="M9" s="192" t="s">
        <v>78</v>
      </c>
      <c r="N9" s="147"/>
      <c r="O9" s="147"/>
      <c r="P9" s="147"/>
      <c r="Q9" s="147"/>
      <c r="R9" s="165"/>
      <c r="S9" s="147"/>
      <c r="T9" s="165"/>
      <c r="U9" s="147"/>
      <c r="V9" s="193"/>
      <c r="W9" s="194"/>
      <c r="X9" s="195"/>
      <c r="Y9" s="195"/>
      <c r="Z9" s="19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5">
      <c r="C10" s="197" t="s">
        <v>1</v>
      </c>
      <c r="D10" s="198" t="s">
        <v>21</v>
      </c>
      <c r="E10" s="199">
        <v>1</v>
      </c>
      <c r="F10" s="85"/>
      <c r="G10" s="83">
        <f>E10*$A$9</f>
        <v>2</v>
      </c>
      <c r="H10" s="85"/>
      <c r="I10" s="200" t="s">
        <v>49</v>
      </c>
      <c r="J10" s="190">
        <f>IF(I10="Y",G10,0)</f>
        <v>2</v>
      </c>
      <c r="K10" s="121">
        <f>IF(I10="Y",1,0)</f>
        <v>1</v>
      </c>
      <c r="M10" s="187" t="s">
        <v>24</v>
      </c>
      <c r="N10" s="148"/>
      <c r="O10" s="148"/>
      <c r="P10" s="148"/>
      <c r="Q10" s="148"/>
      <c r="R10" s="165"/>
      <c r="S10" s="148"/>
      <c r="T10" s="189" t="s">
        <v>2</v>
      </c>
      <c r="U10" s="148"/>
      <c r="V10" s="193"/>
      <c r="W10" s="194"/>
      <c r="X10" s="149"/>
      <c r="Y10" s="149"/>
      <c r="Z10" s="149"/>
      <c r="AA10" s="546" t="s">
        <v>76</v>
      </c>
      <c r="AB10" s="546"/>
      <c r="AC10" s="146"/>
      <c r="AD10" s="146"/>
      <c r="AE10" s="146"/>
      <c r="AF10" s="146"/>
      <c r="AG10" s="146"/>
      <c r="AH10" s="146"/>
      <c r="AI10" s="461" t="s">
        <v>170</v>
      </c>
      <c r="AJ10" s="461"/>
      <c r="AK10" s="461"/>
      <c r="AL10" s="461"/>
      <c r="AM10" s="461"/>
      <c r="AN10" s="461"/>
      <c r="AO10" s="461"/>
      <c r="AP10" s="146"/>
      <c r="AQ10" s="146"/>
      <c r="AR10" s="146"/>
      <c r="AS10" s="146"/>
      <c r="AT10" s="146"/>
      <c r="AU10" s="146"/>
      <c r="AV10" s="146"/>
      <c r="AW10" s="146"/>
      <c r="AX10" s="146"/>
      <c r="AY10" s="146"/>
      <c r="AZ10" s="146"/>
      <c r="BA10" s="146"/>
    </row>
    <row r="11" spans="1:53" ht="15.5">
      <c r="C11" s="526" t="s">
        <v>68</v>
      </c>
      <c r="D11" s="527"/>
      <c r="E11" s="190">
        <v>1</v>
      </c>
      <c r="F11" s="85"/>
      <c r="G11" s="83">
        <f>E11*$A$9</f>
        <v>2</v>
      </c>
      <c r="H11" s="85"/>
      <c r="I11" s="200" t="s">
        <v>49</v>
      </c>
      <c r="J11" s="190">
        <f>IF(I11="Y",G11,0)</f>
        <v>2</v>
      </c>
      <c r="K11" s="122"/>
      <c r="L11" s="201"/>
      <c r="M11" s="202" t="s">
        <v>23</v>
      </c>
      <c r="N11" s="203"/>
      <c r="O11" s="204" t="s">
        <v>21</v>
      </c>
      <c r="P11" s="205">
        <v>2</v>
      </c>
      <c r="Q11" s="203"/>
      <c r="R11" s="90" t="s">
        <v>49</v>
      </c>
      <c r="S11" s="203"/>
      <c r="T11" s="87">
        <f t="shared" ref="T11:T26" si="0">IF(R11="Y",P11*$L$9,"")</f>
        <v>2</v>
      </c>
      <c r="U11" s="203"/>
      <c r="V11" s="325" t="s">
        <v>49</v>
      </c>
      <c r="W11" s="207">
        <f t="shared" ref="W11:W26" si="1">IF(V11="Y", T11, 0)</f>
        <v>2</v>
      </c>
      <c r="X11" s="149">
        <f>IF(OR(R11="N",W11&gt;0),1,0)</f>
        <v>1</v>
      </c>
      <c r="Y11" s="149"/>
      <c r="Z11" s="149"/>
      <c r="AA11" s="208">
        <f>K10</f>
        <v>1</v>
      </c>
      <c r="AB11" s="146"/>
      <c r="AC11" s="146"/>
      <c r="AD11" s="146"/>
      <c r="AE11" s="146"/>
      <c r="AF11" s="146"/>
      <c r="AG11" s="146"/>
      <c r="AH11" s="146"/>
      <c r="AI11" s="461"/>
      <c r="AJ11" s="461"/>
      <c r="AK11" s="461"/>
      <c r="AL11" s="461"/>
      <c r="AM11" s="461"/>
      <c r="AN11" s="461"/>
      <c r="AO11" s="461"/>
      <c r="AP11" s="146"/>
      <c r="AQ11" s="146"/>
      <c r="AR11" s="146"/>
      <c r="AS11" s="146"/>
      <c r="AT11" s="146"/>
      <c r="AU11" s="146"/>
      <c r="AV11" s="146"/>
      <c r="AW11" s="146"/>
      <c r="AX11" s="146"/>
      <c r="AY11" s="146"/>
      <c r="AZ11" s="146"/>
      <c r="BA11" s="146"/>
    </row>
    <row r="12" spans="1:53" ht="15.5">
      <c r="C12" s="531" t="s">
        <v>69</v>
      </c>
      <c r="D12" s="531"/>
      <c r="E12" s="190">
        <v>2</v>
      </c>
      <c r="F12" s="85"/>
      <c r="G12" s="83">
        <f>E12*$A$9</f>
        <v>4</v>
      </c>
      <c r="H12" s="85"/>
      <c r="I12" s="200" t="s">
        <v>49</v>
      </c>
      <c r="J12" s="190">
        <f>IF(I12="Y",G12,0)</f>
        <v>4</v>
      </c>
      <c r="K12" s="122"/>
      <c r="L12" s="201"/>
      <c r="M12" s="202" t="s">
        <v>9</v>
      </c>
      <c r="N12" s="85"/>
      <c r="O12" s="204" t="s">
        <v>21</v>
      </c>
      <c r="P12" s="205">
        <v>2</v>
      </c>
      <c r="Q12" s="85"/>
      <c r="R12" s="90" t="s">
        <v>49</v>
      </c>
      <c r="S12" s="85"/>
      <c r="T12" s="87">
        <f t="shared" si="0"/>
        <v>2</v>
      </c>
      <c r="U12" s="85"/>
      <c r="V12" s="325" t="s">
        <v>49</v>
      </c>
      <c r="W12" s="207">
        <f t="shared" si="1"/>
        <v>2</v>
      </c>
      <c r="X12" s="149">
        <f>IF(OR(R12="N",W12&gt;0),1,0)</f>
        <v>1</v>
      </c>
      <c r="Y12" s="149"/>
      <c r="Z12" s="209"/>
      <c r="AA12" s="210">
        <f>K16</f>
        <v>1</v>
      </c>
      <c r="AB12" s="146"/>
      <c r="AC12" s="146"/>
      <c r="AD12" s="146"/>
      <c r="AE12" s="146"/>
      <c r="AF12" s="146"/>
      <c r="AG12" s="146"/>
      <c r="AH12" s="146"/>
      <c r="AI12" s="462" t="s">
        <v>171</v>
      </c>
      <c r="AJ12" s="462"/>
      <c r="AK12" s="462"/>
      <c r="AL12" s="462"/>
      <c r="AM12" s="462"/>
      <c r="AN12" s="462"/>
      <c r="AO12" s="462"/>
      <c r="AP12" s="146"/>
      <c r="AQ12" s="146"/>
      <c r="AR12" s="146"/>
      <c r="AS12" s="146"/>
      <c r="AT12" s="146"/>
      <c r="AU12" s="146"/>
      <c r="AV12" s="146"/>
      <c r="AW12" s="146"/>
      <c r="AX12" s="146"/>
      <c r="AY12" s="146"/>
      <c r="AZ12" s="146"/>
      <c r="BA12" s="146"/>
    </row>
    <row r="13" spans="1:53" ht="15.5">
      <c r="C13" s="146"/>
      <c r="D13" s="211" t="s">
        <v>56</v>
      </c>
      <c r="E13" s="146"/>
      <c r="F13" s="135"/>
      <c r="G13" s="100">
        <f>SUM(G10:G12)</f>
        <v>8</v>
      </c>
      <c r="H13" s="135"/>
      <c r="I13" s="101">
        <f>SUM(J10:J12)</f>
        <v>8</v>
      </c>
      <c r="J13" s="190"/>
      <c r="K13" s="122"/>
      <c r="L13" s="201"/>
      <c r="M13" s="202" t="s">
        <v>6</v>
      </c>
      <c r="N13" s="85"/>
      <c r="O13" s="212"/>
      <c r="P13" s="205">
        <v>2</v>
      </c>
      <c r="Q13" s="85"/>
      <c r="R13" s="90" t="s">
        <v>49</v>
      </c>
      <c r="S13" s="85"/>
      <c r="T13" s="87">
        <f t="shared" si="0"/>
        <v>2</v>
      </c>
      <c r="U13" s="85"/>
      <c r="V13" s="325" t="s">
        <v>49</v>
      </c>
      <c r="W13" s="207">
        <f t="shared" si="1"/>
        <v>2</v>
      </c>
      <c r="X13" s="149"/>
      <c r="Y13" s="149"/>
      <c r="Z13" s="209"/>
      <c r="AA13" s="210">
        <f>K27</f>
        <v>1</v>
      </c>
      <c r="AB13" s="146"/>
      <c r="AC13" s="146"/>
      <c r="AD13" s="146"/>
      <c r="AE13" s="146"/>
      <c r="AF13" s="146"/>
      <c r="AG13" s="146"/>
      <c r="AH13" s="146"/>
      <c r="AI13" s="462"/>
      <c r="AJ13" s="462"/>
      <c r="AK13" s="462"/>
      <c r="AL13" s="462"/>
      <c r="AM13" s="462"/>
      <c r="AN13" s="462"/>
      <c r="AO13" s="462"/>
      <c r="AP13" s="146"/>
      <c r="AQ13" s="146"/>
      <c r="AR13" s="146"/>
      <c r="AS13" s="146"/>
      <c r="AT13" s="146"/>
      <c r="AU13" s="146"/>
      <c r="AV13" s="146"/>
      <c r="AW13" s="146"/>
      <c r="AX13" s="146"/>
      <c r="AY13" s="146"/>
      <c r="AZ13" s="146"/>
      <c r="BA13" s="146"/>
    </row>
    <row r="14" spans="1:53" ht="15.5">
      <c r="C14" s="213"/>
      <c r="D14" s="213"/>
      <c r="E14" s="213"/>
      <c r="F14" s="213"/>
      <c r="G14" s="213"/>
      <c r="H14" s="213"/>
      <c r="I14" s="213"/>
      <c r="J14" s="213"/>
      <c r="K14" s="122"/>
      <c r="L14" s="201"/>
      <c r="M14" s="202" t="s">
        <v>14</v>
      </c>
      <c r="N14" s="85"/>
      <c r="O14" s="204" t="s">
        <v>21</v>
      </c>
      <c r="P14" s="205">
        <v>2</v>
      </c>
      <c r="Q14" s="85"/>
      <c r="R14" s="90" t="s">
        <v>49</v>
      </c>
      <c r="S14" s="85"/>
      <c r="T14" s="87">
        <f t="shared" si="0"/>
        <v>2</v>
      </c>
      <c r="U14" s="85"/>
      <c r="V14" s="325" t="s">
        <v>49</v>
      </c>
      <c r="W14" s="207">
        <f t="shared" si="1"/>
        <v>2</v>
      </c>
      <c r="X14" s="149">
        <f>IF(OR(R14="N",W14&gt;0),1,0)</f>
        <v>1</v>
      </c>
      <c r="Y14" s="149"/>
      <c r="Z14" s="209"/>
      <c r="AA14" s="210">
        <f>SUM(K33:K35)</f>
        <v>2</v>
      </c>
      <c r="AB14" s="146"/>
      <c r="AC14" s="146"/>
      <c r="AD14" s="146"/>
      <c r="AE14" s="146"/>
      <c r="AF14" s="146"/>
      <c r="AG14" s="186" t="s">
        <v>77</v>
      </c>
      <c r="AH14" s="146"/>
      <c r="AI14" s="462"/>
      <c r="AJ14" s="462"/>
      <c r="AK14" s="462"/>
      <c r="AL14" s="462"/>
      <c r="AM14" s="462"/>
      <c r="AN14" s="462"/>
      <c r="AO14" s="462"/>
      <c r="AP14" s="146"/>
      <c r="AQ14" s="146"/>
      <c r="AR14" s="146"/>
      <c r="AS14" s="146"/>
      <c r="AT14" s="146"/>
      <c r="AU14" s="146"/>
      <c r="AV14" s="146"/>
      <c r="AW14" s="146"/>
      <c r="AX14" s="146"/>
      <c r="AY14" s="146"/>
      <c r="AZ14" s="146"/>
      <c r="BA14" s="146"/>
    </row>
    <row r="15" spans="1:53" ht="18.5">
      <c r="A15" s="185">
        <v>2</v>
      </c>
      <c r="B15" s="186"/>
      <c r="C15" s="187" t="s">
        <v>70</v>
      </c>
      <c r="D15" s="214"/>
      <c r="E15" s="146"/>
      <c r="F15" s="215"/>
      <c r="G15" s="216" t="s">
        <v>3</v>
      </c>
      <c r="H15" s="215"/>
      <c r="I15" s="217"/>
      <c r="J15" s="190"/>
      <c r="K15" s="122"/>
      <c r="L15" s="201"/>
      <c r="M15" s="202" t="s">
        <v>22</v>
      </c>
      <c r="N15" s="85"/>
      <c r="O15" s="212"/>
      <c r="P15" s="205">
        <v>2</v>
      </c>
      <c r="Q15" s="85"/>
      <c r="R15" s="90" t="s">
        <v>49</v>
      </c>
      <c r="S15" s="85"/>
      <c r="T15" s="87">
        <f t="shared" si="0"/>
        <v>2</v>
      </c>
      <c r="U15" s="85"/>
      <c r="V15" s="325" t="s">
        <v>49</v>
      </c>
      <c r="W15" s="207">
        <f t="shared" si="1"/>
        <v>2</v>
      </c>
      <c r="X15" s="149"/>
      <c r="Y15" s="149"/>
      <c r="Z15" s="209"/>
      <c r="AA15" s="210">
        <f>SUM(K39:K45)</f>
        <v>5</v>
      </c>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row>
    <row r="16" spans="1:53" ht="15.5">
      <c r="C16" s="547" t="s">
        <v>4</v>
      </c>
      <c r="D16" s="547"/>
      <c r="E16" s="218">
        <v>1</v>
      </c>
      <c r="F16" s="85"/>
      <c r="G16" s="83">
        <f>E16*$A$15</f>
        <v>2</v>
      </c>
      <c r="H16" s="85"/>
      <c r="I16" s="200" t="s">
        <v>49</v>
      </c>
      <c r="J16" s="190">
        <f>IF(I16="Y",G16,0)</f>
        <v>2</v>
      </c>
      <c r="K16" s="121">
        <f>IF(OR(J16,J17,J18,J19,J20&gt;0),1,0)</f>
        <v>1</v>
      </c>
      <c r="M16" s="202" t="s">
        <v>36</v>
      </c>
      <c r="N16" s="85"/>
      <c r="O16" s="204" t="s">
        <v>21</v>
      </c>
      <c r="P16" s="205">
        <v>2</v>
      </c>
      <c r="Q16" s="85"/>
      <c r="R16" s="90" t="s">
        <v>49</v>
      </c>
      <c r="S16" s="85"/>
      <c r="T16" s="87">
        <f t="shared" si="0"/>
        <v>2</v>
      </c>
      <c r="U16" s="85"/>
      <c r="V16" s="325" t="s">
        <v>49</v>
      </c>
      <c r="W16" s="207">
        <f t="shared" si="1"/>
        <v>2</v>
      </c>
      <c r="X16" s="149">
        <f>IF(OR(R16="N",W16&gt;0),1,0)</f>
        <v>1</v>
      </c>
      <c r="Y16" s="149"/>
      <c r="Z16" s="209"/>
      <c r="AA16" s="210">
        <f>SUM(K49:K51)</f>
        <v>1</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5">
      <c r="C17" s="547" t="s">
        <v>42</v>
      </c>
      <c r="D17" s="547"/>
      <c r="E17" s="218">
        <v>2</v>
      </c>
      <c r="F17" s="85"/>
      <c r="G17" s="83">
        <f>E17*$A$15</f>
        <v>4</v>
      </c>
      <c r="H17" s="85"/>
      <c r="I17" s="200" t="s">
        <v>49</v>
      </c>
      <c r="J17" s="190">
        <f>IF(I17="Y",G17,0)</f>
        <v>4</v>
      </c>
      <c r="K17" s="121"/>
      <c r="M17" s="202" t="s">
        <v>7</v>
      </c>
      <c r="N17" s="85"/>
      <c r="O17" s="212"/>
      <c r="P17" s="205">
        <v>1</v>
      </c>
      <c r="Q17" s="85"/>
      <c r="R17" s="90" t="s">
        <v>49</v>
      </c>
      <c r="S17" s="85"/>
      <c r="T17" s="87">
        <f t="shared" si="0"/>
        <v>1</v>
      </c>
      <c r="U17" s="85"/>
      <c r="V17" s="325" t="s">
        <v>49</v>
      </c>
      <c r="W17" s="207">
        <f t="shared" si="1"/>
        <v>1</v>
      </c>
      <c r="X17" s="149"/>
      <c r="Y17" s="149"/>
      <c r="Z17" s="149"/>
      <c r="AA17" s="210">
        <f>X11</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5">
      <c r="C18" s="542" t="s">
        <v>5</v>
      </c>
      <c r="D18" s="542"/>
      <c r="E18" s="219">
        <v>3</v>
      </c>
      <c r="F18" s="85"/>
      <c r="G18" s="83">
        <f>E18*$A$15</f>
        <v>6</v>
      </c>
      <c r="H18" s="85"/>
      <c r="I18" s="200" t="s">
        <v>49</v>
      </c>
      <c r="J18" s="190">
        <f>IF(I18="Y",G18,0)</f>
        <v>6</v>
      </c>
      <c r="K18" s="121"/>
      <c r="M18" s="202" t="s">
        <v>41</v>
      </c>
      <c r="N18" s="85"/>
      <c r="O18" s="212"/>
      <c r="P18" s="205">
        <v>1</v>
      </c>
      <c r="Q18" s="85"/>
      <c r="R18" s="90" t="s">
        <v>49</v>
      </c>
      <c r="S18" s="85"/>
      <c r="T18" s="87">
        <f t="shared" si="0"/>
        <v>1</v>
      </c>
      <c r="U18" s="85"/>
      <c r="V18" s="325"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5">
      <c r="C19" s="542" t="s">
        <v>87</v>
      </c>
      <c r="D19" s="542"/>
      <c r="E19" s="220">
        <v>4</v>
      </c>
      <c r="G19" s="84">
        <f>E19*$A$15</f>
        <v>8</v>
      </c>
      <c r="I19" s="206" t="s">
        <v>49</v>
      </c>
      <c r="J19" s="190">
        <f>IF(I19="Y",G19,0)</f>
        <v>8</v>
      </c>
      <c r="K19" s="121"/>
      <c r="M19" s="202" t="s">
        <v>40</v>
      </c>
      <c r="N19" s="85"/>
      <c r="O19" s="212"/>
      <c r="P19" s="205">
        <v>1</v>
      </c>
      <c r="Q19" s="85"/>
      <c r="R19" s="90" t="s">
        <v>49</v>
      </c>
      <c r="S19" s="85"/>
      <c r="T19" s="87">
        <f t="shared" si="0"/>
        <v>1</v>
      </c>
      <c r="U19" s="85"/>
      <c r="V19" s="325" t="s">
        <v>49</v>
      </c>
      <c r="W19" s="207">
        <f t="shared" si="1"/>
        <v>1</v>
      </c>
      <c r="X19" s="149">
        <v>1</v>
      </c>
      <c r="Y19" s="149"/>
      <c r="Z19" s="149"/>
      <c r="AA19" s="210">
        <f>X14</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5">
      <c r="C20" s="548" t="s">
        <v>161</v>
      </c>
      <c r="D20" s="548"/>
      <c r="E20" s="219">
        <v>6</v>
      </c>
      <c r="F20" s="85"/>
      <c r="G20" s="83">
        <f>E20*$A$15</f>
        <v>12</v>
      </c>
      <c r="H20" s="85"/>
      <c r="I20" s="206" t="s">
        <v>50</v>
      </c>
      <c r="J20" s="190">
        <f>IF(I20="Y",G20,0)</f>
        <v>0</v>
      </c>
      <c r="K20" s="121"/>
      <c r="M20" s="202" t="s">
        <v>15</v>
      </c>
      <c r="N20" s="85"/>
      <c r="O20" s="212"/>
      <c r="P20" s="205">
        <v>1</v>
      </c>
      <c r="Q20" s="85"/>
      <c r="R20" s="90" t="s">
        <v>49</v>
      </c>
      <c r="S20" s="85"/>
      <c r="T20" s="87">
        <f t="shared" si="0"/>
        <v>1</v>
      </c>
      <c r="U20" s="85"/>
      <c r="V20" s="325" t="s">
        <v>49</v>
      </c>
      <c r="W20" s="207">
        <f t="shared" si="1"/>
        <v>1</v>
      </c>
      <c r="X20" s="149"/>
      <c r="Y20" s="149"/>
      <c r="Z20" s="149"/>
      <c r="AA20" s="210">
        <f>X16</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5">
      <c r="C21" s="538" t="s">
        <v>72</v>
      </c>
      <c r="D21" s="539"/>
      <c r="G21" s="135"/>
      <c r="H21" s="135"/>
      <c r="I21" s="217"/>
      <c r="J21" s="190"/>
      <c r="K21" s="121"/>
      <c r="M21" s="202" t="s">
        <v>10</v>
      </c>
      <c r="N21" s="85"/>
      <c r="O21" s="204" t="s">
        <v>21</v>
      </c>
      <c r="P21" s="205">
        <v>1</v>
      </c>
      <c r="Q21" s="85"/>
      <c r="R21" s="90" t="s">
        <v>49</v>
      </c>
      <c r="S21" s="85"/>
      <c r="T21" s="87">
        <f t="shared" si="0"/>
        <v>1</v>
      </c>
      <c r="U21" s="85"/>
      <c r="V21" s="325" t="s">
        <v>49</v>
      </c>
      <c r="W21" s="207">
        <f t="shared" si="1"/>
        <v>1</v>
      </c>
      <c r="X21" s="149">
        <f>IF(OR(R21="N",W21&gt;0),1,0)</f>
        <v>1</v>
      </c>
      <c r="Y21" s="149"/>
      <c r="Z21" s="149"/>
      <c r="AA21" s="210">
        <f>X19</f>
        <v>1</v>
      </c>
      <c r="AB21" s="146" t="s">
        <v>115</v>
      </c>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5">
      <c r="C22" s="538" t="s">
        <v>73</v>
      </c>
      <c r="D22" s="539"/>
      <c r="E22" s="146"/>
      <c r="G22" s="135"/>
      <c r="H22" s="135"/>
      <c r="I22" s="217"/>
      <c r="J22" s="190"/>
      <c r="K22" s="121"/>
      <c r="M22" s="202" t="s">
        <v>8</v>
      </c>
      <c r="N22" s="85"/>
      <c r="O22" s="204" t="s">
        <v>21</v>
      </c>
      <c r="P22" s="205">
        <v>1</v>
      </c>
      <c r="Q22" s="85"/>
      <c r="R22" s="90" t="s">
        <v>49</v>
      </c>
      <c r="S22" s="85"/>
      <c r="T22" s="87">
        <f t="shared" si="0"/>
        <v>1</v>
      </c>
      <c r="U22" s="85"/>
      <c r="V22" s="325" t="s">
        <v>49</v>
      </c>
      <c r="W22" s="207">
        <f t="shared" si="1"/>
        <v>1</v>
      </c>
      <c r="X22" s="149">
        <f>IF(OR(R22="N",W22&gt;0),1,0)</f>
        <v>1</v>
      </c>
      <c r="Y22" s="149"/>
      <c r="Z22" s="149"/>
      <c r="AA22" s="210">
        <f>X21</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6" thickBot="1">
      <c r="C23" s="538" t="s">
        <v>88</v>
      </c>
      <c r="D23" s="539"/>
      <c r="E23" s="146"/>
      <c r="G23" s="135"/>
      <c r="H23" s="135"/>
      <c r="I23" s="217"/>
      <c r="J23" s="190"/>
      <c r="K23" s="121"/>
      <c r="M23" s="202" t="s">
        <v>37</v>
      </c>
      <c r="N23" s="85"/>
      <c r="O23" s="212"/>
      <c r="P23" s="205">
        <v>1</v>
      </c>
      <c r="Q23" s="85"/>
      <c r="R23" s="90" t="s">
        <v>49</v>
      </c>
      <c r="S23" s="85"/>
      <c r="T23" s="87">
        <f t="shared" si="0"/>
        <v>1</v>
      </c>
      <c r="U23" s="85"/>
      <c r="V23" s="325" t="s">
        <v>49</v>
      </c>
      <c r="W23" s="207">
        <f t="shared" si="1"/>
        <v>1</v>
      </c>
      <c r="X23" s="149"/>
      <c r="Y23" s="149"/>
      <c r="Z23" s="149"/>
      <c r="AA23" s="221">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 thickBot="1">
      <c r="C24" s="540" t="s">
        <v>74</v>
      </c>
      <c r="D24" s="541"/>
      <c r="E24" s="146"/>
      <c r="G24" s="135"/>
      <c r="H24" s="135"/>
      <c r="I24" s="217"/>
      <c r="J24" s="190"/>
      <c r="K24" s="121"/>
      <c r="M24" s="202" t="s">
        <v>59</v>
      </c>
      <c r="N24" s="85"/>
      <c r="O24" s="212"/>
      <c r="P24" s="205">
        <v>0.5</v>
      </c>
      <c r="Q24" s="85"/>
      <c r="R24" s="90" t="s">
        <v>49</v>
      </c>
      <c r="S24" s="85"/>
      <c r="T24" s="87">
        <f t="shared" si="0"/>
        <v>0.5</v>
      </c>
      <c r="U24" s="85"/>
      <c r="V24" s="325" t="s">
        <v>49</v>
      </c>
      <c r="W24" s="207">
        <f t="shared" si="1"/>
        <v>0.5</v>
      </c>
      <c r="X24" s="149"/>
      <c r="Y24" s="149"/>
      <c r="Z24" s="149"/>
      <c r="AA24" s="222">
        <f>MIN(AA11:AA23)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5.5">
      <c r="C25" s="327" t="s">
        <v>157</v>
      </c>
      <c r="D25" s="211" t="s">
        <v>56</v>
      </c>
      <c r="E25" s="146"/>
      <c r="F25" s="135"/>
      <c r="G25" s="100">
        <f>MAX(G16:G20)</f>
        <v>12</v>
      </c>
      <c r="H25" s="135"/>
      <c r="I25" s="101">
        <f>MAX(J16:J20)</f>
        <v>8</v>
      </c>
      <c r="J25" s="190"/>
      <c r="K25" s="121"/>
      <c r="M25" s="202" t="s">
        <v>11</v>
      </c>
      <c r="N25" s="85"/>
      <c r="O25" s="212"/>
      <c r="P25" s="205">
        <v>0.5</v>
      </c>
      <c r="Q25" s="85"/>
      <c r="R25" s="90" t="s">
        <v>49</v>
      </c>
      <c r="S25" s="85"/>
      <c r="T25" s="87">
        <f t="shared" si="0"/>
        <v>0.5</v>
      </c>
      <c r="U25" s="85"/>
      <c r="V25" s="325" t="s">
        <v>49</v>
      </c>
      <c r="W25" s="207">
        <f t="shared" si="1"/>
        <v>0.5</v>
      </c>
      <c r="X25" s="149"/>
      <c r="Y25" s="149"/>
      <c r="Z25" s="149"/>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37.5" customHeight="1">
      <c r="A26" s="185">
        <v>2</v>
      </c>
      <c r="B26" s="186"/>
      <c r="C26" s="530" t="s">
        <v>89</v>
      </c>
      <c r="D26" s="530"/>
      <c r="E26" s="146"/>
      <c r="F26" s="215"/>
      <c r="G26" s="238" t="s">
        <v>2</v>
      </c>
      <c r="H26" s="215"/>
      <c r="I26" s="217"/>
      <c r="J26" s="190"/>
      <c r="K26" s="121"/>
      <c r="M26" s="202" t="s">
        <v>13</v>
      </c>
      <c r="N26" s="85"/>
      <c r="O26" s="212"/>
      <c r="P26" s="205">
        <v>0.5</v>
      </c>
      <c r="Q26" s="85"/>
      <c r="R26" s="90" t="s">
        <v>49</v>
      </c>
      <c r="S26" s="85"/>
      <c r="T26" s="87">
        <f t="shared" si="0"/>
        <v>0.5</v>
      </c>
      <c r="U26" s="85"/>
      <c r="V26" s="325"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15.5">
      <c r="A27" s="185"/>
      <c r="B27" s="186"/>
      <c r="C27" s="542" t="s">
        <v>160</v>
      </c>
      <c r="D27" s="542"/>
      <c r="E27" s="219">
        <v>2</v>
      </c>
      <c r="F27" s="85"/>
      <c r="G27" s="83">
        <f>E27*$A$26</f>
        <v>4</v>
      </c>
      <c r="H27" s="85"/>
      <c r="I27" s="200" t="s">
        <v>49</v>
      </c>
      <c r="J27" s="190">
        <f>IF(I27="Y",G27,0)</f>
        <v>4</v>
      </c>
      <c r="K27" s="121">
        <f>IF(OR(J27,J28,J29&gt;0),1,0)</f>
        <v>1</v>
      </c>
      <c r="M27" s="202" t="s">
        <v>12</v>
      </c>
      <c r="N27" s="223"/>
      <c r="O27" s="212"/>
      <c r="P27" s="205">
        <v>0.5</v>
      </c>
      <c r="Q27" s="223"/>
      <c r="R27" s="90" t="s">
        <v>49</v>
      </c>
      <c r="S27" s="223"/>
      <c r="T27" s="87">
        <f>IF(R27="Y",P27*$L$9,"")</f>
        <v>0.5</v>
      </c>
      <c r="U27" s="223"/>
      <c r="V27" s="325" t="s">
        <v>49</v>
      </c>
      <c r="W27" s="207">
        <f>IF(V27="Y", T27, 0)</f>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8.5">
      <c r="C28" s="542" t="s">
        <v>44</v>
      </c>
      <c r="D28" s="542"/>
      <c r="E28" s="219">
        <v>2</v>
      </c>
      <c r="F28" s="85"/>
      <c r="G28" s="83">
        <f>E28*$A$26</f>
        <v>4</v>
      </c>
      <c r="H28" s="85"/>
      <c r="I28" s="200" t="s">
        <v>49</v>
      </c>
      <c r="J28" s="190">
        <f>IF(I28="Y",G28,0)</f>
        <v>4</v>
      </c>
      <c r="K28" s="121"/>
      <c r="M28" s="192" t="s">
        <v>25</v>
      </c>
      <c r="N28" s="135"/>
      <c r="O28" s="224"/>
      <c r="P28" s="135"/>
      <c r="Q28" s="135"/>
      <c r="R28" s="225"/>
      <c r="S28" s="135"/>
      <c r="T28" s="226"/>
      <c r="U28" s="135"/>
      <c r="V28" s="217"/>
      <c r="W28" s="227"/>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7.25" customHeight="1">
      <c r="C29" s="532" t="s">
        <v>79</v>
      </c>
      <c r="D29" s="533"/>
      <c r="E29" s="228">
        <v>1</v>
      </c>
      <c r="F29" s="229"/>
      <c r="G29" s="427">
        <f>E29*$A$26</f>
        <v>2</v>
      </c>
      <c r="H29" s="135"/>
      <c r="I29" s="528" t="s">
        <v>50</v>
      </c>
      <c r="J29" s="190">
        <f>IF(I29="Y",G29,0)</f>
        <v>0</v>
      </c>
      <c r="K29" s="121"/>
      <c r="M29" s="230" t="s">
        <v>28</v>
      </c>
      <c r="N29" s="203"/>
      <c r="O29" s="231"/>
      <c r="P29" s="205">
        <v>2</v>
      </c>
      <c r="Q29" s="203"/>
      <c r="R29" s="90" t="s">
        <v>49</v>
      </c>
      <c r="S29" s="203"/>
      <c r="T29" s="87">
        <f t="shared" ref="T29:T35" si="2">IF(R29="Y",P29*$L$9,"")</f>
        <v>2</v>
      </c>
      <c r="U29" s="203"/>
      <c r="V29" s="325" t="s">
        <v>49</v>
      </c>
      <c r="W29" s="207">
        <f t="shared" ref="W29:W35" si="3">IF(V29="Y", T29, 0)</f>
        <v>2</v>
      </c>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6.5" customHeight="1">
      <c r="C30" s="534"/>
      <c r="D30" s="535"/>
      <c r="G30" s="428"/>
      <c r="I30" s="529"/>
      <c r="J30" s="232"/>
      <c r="K30" s="121"/>
      <c r="M30" s="230" t="s">
        <v>20</v>
      </c>
      <c r="N30" s="85"/>
      <c r="O30" s="231"/>
      <c r="P30" s="205">
        <v>1</v>
      </c>
      <c r="Q30" s="85"/>
      <c r="R30" s="90" t="s">
        <v>49</v>
      </c>
      <c r="S30" s="85"/>
      <c r="T30" s="87">
        <f t="shared" si="2"/>
        <v>1</v>
      </c>
      <c r="U30" s="85"/>
      <c r="V30" s="206" t="s">
        <v>50</v>
      </c>
      <c r="W30" s="207">
        <f t="shared" si="3"/>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5.5">
      <c r="C31" s="327" t="s">
        <v>157</v>
      </c>
      <c r="D31" s="100" t="s">
        <v>56</v>
      </c>
      <c r="E31" s="146">
        <f>SUM(E27:E29)</f>
        <v>5</v>
      </c>
      <c r="F31" s="135"/>
      <c r="G31" s="100">
        <f>SUM(G27:G29)</f>
        <v>10</v>
      </c>
      <c r="H31" s="135"/>
      <c r="I31" s="101">
        <f>SUM(J27:J29)</f>
        <v>8</v>
      </c>
      <c r="J31" s="190"/>
      <c r="K31" s="121"/>
      <c r="M31" s="230" t="s">
        <v>17</v>
      </c>
      <c r="N31" s="85"/>
      <c r="O31" s="231"/>
      <c r="P31" s="205">
        <v>1</v>
      </c>
      <c r="Q31" s="85"/>
      <c r="R31" s="90" t="s">
        <v>49</v>
      </c>
      <c r="S31" s="85"/>
      <c r="T31" s="87">
        <f t="shared" si="2"/>
        <v>1</v>
      </c>
      <c r="U31" s="85"/>
      <c r="V31" s="325" t="s">
        <v>49</v>
      </c>
      <c r="W31" s="207">
        <f t="shared" si="3"/>
        <v>1</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54.75" customHeight="1">
      <c r="A32" s="185">
        <v>2</v>
      </c>
      <c r="B32" s="186"/>
      <c r="C32" s="530" t="s">
        <v>90</v>
      </c>
      <c r="D32" s="530"/>
      <c r="E32" s="146"/>
      <c r="F32" s="215"/>
      <c r="G32" s="216" t="s">
        <v>2</v>
      </c>
      <c r="H32" s="215"/>
      <c r="I32" s="217"/>
      <c r="J32" s="190"/>
      <c r="K32" s="121"/>
      <c r="M32" s="230" t="s">
        <v>19</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31.5" customHeight="1">
      <c r="C33" s="517" t="s">
        <v>80</v>
      </c>
      <c r="D33" s="517"/>
      <c r="E33" s="219">
        <v>0</v>
      </c>
      <c r="F33" s="85"/>
      <c r="G33" s="83">
        <f>E33*$A$32</f>
        <v>0</v>
      </c>
      <c r="H33" s="85"/>
      <c r="I33" s="200" t="s">
        <v>50</v>
      </c>
      <c r="J33" s="190">
        <f>IF(I33="Y",G33,0)</f>
        <v>0</v>
      </c>
      <c r="K33" s="121">
        <f>IF(I33="Y",1,0)</f>
        <v>0</v>
      </c>
      <c r="M33" s="230" t="s">
        <v>18</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414" t="s">
        <v>164</v>
      </c>
      <c r="D34" s="414"/>
      <c r="E34" s="219">
        <v>2.5</v>
      </c>
      <c r="F34" s="85"/>
      <c r="G34" s="83">
        <f>E34*$A$32</f>
        <v>5</v>
      </c>
      <c r="H34" s="85"/>
      <c r="I34" s="200" t="s">
        <v>49</v>
      </c>
      <c r="J34" s="190">
        <f>IF(I34="Y",G34,0)</f>
        <v>5</v>
      </c>
      <c r="K34" s="121">
        <f>IF(I34="Y",1,0)</f>
        <v>1</v>
      </c>
      <c r="M34" s="230" t="s">
        <v>26</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15.5">
      <c r="C35" s="531" t="s">
        <v>81</v>
      </c>
      <c r="D35" s="531"/>
      <c r="E35" s="233">
        <v>2.5</v>
      </c>
      <c r="F35" s="85"/>
      <c r="G35" s="83">
        <f>E35*$A$32</f>
        <v>5</v>
      </c>
      <c r="H35" s="85"/>
      <c r="I35" s="200" t="s">
        <v>49</v>
      </c>
      <c r="J35" s="190">
        <f>IF(I35="Y",G35,0)</f>
        <v>5</v>
      </c>
      <c r="K35" s="121">
        <f>IF(I35="Y",1,0)</f>
        <v>1</v>
      </c>
      <c r="M35" s="202" t="s">
        <v>16</v>
      </c>
      <c r="N35" s="85"/>
      <c r="O35" s="212"/>
      <c r="P35" s="205">
        <v>0.5</v>
      </c>
      <c r="Q35" s="85"/>
      <c r="R35" s="90" t="s">
        <v>49</v>
      </c>
      <c r="S35" s="85"/>
      <c r="T35" s="87">
        <f t="shared" si="2"/>
        <v>0.5</v>
      </c>
      <c r="U35" s="85"/>
      <c r="V35" s="325" t="s">
        <v>49</v>
      </c>
      <c r="W35" s="207">
        <f t="shared" si="3"/>
        <v>0.5</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8.5">
      <c r="C36" s="327" t="s">
        <v>157</v>
      </c>
      <c r="D36" s="100" t="s">
        <v>56</v>
      </c>
      <c r="E36" s="146">
        <f>SUM(E33:E35)</f>
        <v>5</v>
      </c>
      <c r="F36" s="135"/>
      <c r="G36" s="100">
        <f>SUM(G33:G35)</f>
        <v>10</v>
      </c>
      <c r="H36" s="135"/>
      <c r="I36" s="103">
        <f>SUM(J33:J35)</f>
        <v>10</v>
      </c>
      <c r="J36" s="232"/>
      <c r="K36" s="121"/>
      <c r="M36" s="234" t="s">
        <v>32</v>
      </c>
      <c r="N36" s="135"/>
      <c r="O36" s="135"/>
      <c r="P36" s="135"/>
      <c r="Q36" s="135"/>
      <c r="R36" s="225"/>
      <c r="S36" s="135"/>
      <c r="T36" s="226"/>
      <c r="U36" s="135"/>
      <c r="V36" s="217"/>
      <c r="W36" s="227"/>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5.5">
      <c r="C37" s="146"/>
      <c r="D37" s="135"/>
      <c r="E37" s="146"/>
      <c r="F37" s="135"/>
      <c r="G37" s="135"/>
      <c r="H37" s="135"/>
      <c r="I37" s="217"/>
      <c r="J37" s="190"/>
      <c r="K37" s="121"/>
      <c r="M37" s="230" t="s">
        <v>30</v>
      </c>
      <c r="N37" s="85"/>
      <c r="O37" s="231"/>
      <c r="P37" s="205">
        <v>1</v>
      </c>
      <c r="Q37" s="85"/>
      <c r="R37" s="90" t="s">
        <v>49</v>
      </c>
      <c r="S37" s="85"/>
      <c r="T37" s="87">
        <f>IF(R37="Y",P37*$L$9,"")</f>
        <v>1</v>
      </c>
      <c r="U37" s="85"/>
      <c r="V37" s="325" t="s">
        <v>49</v>
      </c>
      <c r="W37" s="207">
        <f>IF(V37="Y", T37, 0)</f>
        <v>1</v>
      </c>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37">
      <c r="A38" s="185">
        <v>4</v>
      </c>
      <c r="B38" s="186"/>
      <c r="C38" s="235" t="s">
        <v>158</v>
      </c>
      <c r="D38" s="214"/>
      <c r="E38" s="146"/>
      <c r="F38" s="215"/>
      <c r="G38" s="216" t="s">
        <v>3</v>
      </c>
      <c r="H38" s="215"/>
      <c r="I38" s="217"/>
      <c r="J38" s="190"/>
      <c r="K38" s="121"/>
      <c r="M38" s="230" t="s">
        <v>31</v>
      </c>
      <c r="N38" s="223"/>
      <c r="O38" s="231"/>
      <c r="P38" s="205">
        <v>0.5</v>
      </c>
      <c r="Q38" s="223"/>
      <c r="R38" s="90" t="s">
        <v>49</v>
      </c>
      <c r="S38" s="223"/>
      <c r="T38" s="87">
        <f>IF(R38="Y",P38*$L$9,"")</f>
        <v>0.5</v>
      </c>
      <c r="U38" s="223"/>
      <c r="V38" s="325" t="s">
        <v>49</v>
      </c>
      <c r="W38" s="207">
        <f>IF(V38="Y", T38, 0)</f>
        <v>0.5</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15.5">
      <c r="C39" s="517" t="s">
        <v>35</v>
      </c>
      <c r="D39" s="517"/>
      <c r="E39" s="219">
        <v>0</v>
      </c>
      <c r="F39" s="85"/>
      <c r="G39" s="83">
        <f t="shared" ref="G39:G45" si="4">E39*$A$38</f>
        <v>0</v>
      </c>
      <c r="H39" s="85"/>
      <c r="I39" s="200" t="s">
        <v>50</v>
      </c>
      <c r="J39" s="190">
        <f t="shared" ref="J39:J45" si="5">IF(I39="Y",G39,0)</f>
        <v>0</v>
      </c>
      <c r="K39" s="121">
        <f t="shared" ref="K39:K45" si="6">IF(I39="Y",1,0)</f>
        <v>0</v>
      </c>
      <c r="M39" s="236" t="s">
        <v>100</v>
      </c>
      <c r="O39" s="146"/>
      <c r="P39" s="146"/>
      <c r="R39" s="148"/>
      <c r="T39" s="146"/>
      <c r="V39" s="148"/>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31.5" customHeight="1">
      <c r="C40" s="517" t="s">
        <v>46</v>
      </c>
      <c r="D40" s="517"/>
      <c r="E40" s="219">
        <v>1</v>
      </c>
      <c r="F40" s="85"/>
      <c r="G40" s="83">
        <f t="shared" si="4"/>
        <v>4</v>
      </c>
      <c r="H40" s="85"/>
      <c r="I40" s="200" t="s">
        <v>49</v>
      </c>
      <c r="J40" s="190">
        <f t="shared" si="5"/>
        <v>4</v>
      </c>
      <c r="K40" s="121">
        <f t="shared" si="6"/>
        <v>1</v>
      </c>
      <c r="M40" s="215"/>
      <c r="N40" s="238"/>
      <c r="O40" s="146"/>
      <c r="P40" s="238"/>
      <c r="Q40" s="238"/>
      <c r="R40" s="239" t="s">
        <v>58</v>
      </c>
      <c r="S40" s="238"/>
      <c r="T40" s="107">
        <f>SUM(T11:T38)</f>
        <v>30</v>
      </c>
      <c r="U40" s="238"/>
      <c r="V40" s="108">
        <f>SUM(W11:W38)</f>
        <v>26</v>
      </c>
      <c r="W40" s="240"/>
      <c r="X40" s="241"/>
      <c r="Y40" s="241"/>
      <c r="Z40" s="241"/>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2.25" customHeight="1" thickBot="1">
      <c r="C41" s="517" t="s">
        <v>45</v>
      </c>
      <c r="D41" s="517"/>
      <c r="E41" s="219">
        <v>2</v>
      </c>
      <c r="F41" s="85"/>
      <c r="G41" s="83">
        <f t="shared" si="4"/>
        <v>8</v>
      </c>
      <c r="H41" s="85"/>
      <c r="I41" s="200" t="s">
        <v>49</v>
      </c>
      <c r="J41" s="190">
        <f t="shared" si="5"/>
        <v>8</v>
      </c>
      <c r="K41" s="121">
        <f t="shared" si="6"/>
        <v>1</v>
      </c>
      <c r="X41" s="149"/>
      <c r="Y41" s="149"/>
      <c r="Z41" s="149"/>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28.5">
      <c r="C42" s="517" t="s">
        <v>86</v>
      </c>
      <c r="D42" s="517"/>
      <c r="E42" s="219"/>
      <c r="F42" s="85"/>
      <c r="G42" s="83"/>
      <c r="H42" s="85"/>
      <c r="I42" s="83"/>
      <c r="J42" s="190">
        <f t="shared" si="5"/>
        <v>0</v>
      </c>
      <c r="K42" s="121">
        <f t="shared" si="6"/>
        <v>0</v>
      </c>
      <c r="M42" s="536" t="s">
        <v>71</v>
      </c>
      <c r="N42" s="242"/>
      <c r="O42" s="420">
        <f>(I54+V40)/(G54+T40)</f>
        <v>0.86</v>
      </c>
      <c r="P42" s="420"/>
      <c r="Q42" s="420"/>
      <c r="R42" s="420"/>
      <c r="S42" s="420"/>
      <c r="T42" s="420"/>
      <c r="U42" s="420"/>
      <c r="V42" s="421"/>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16.5" customHeight="1" thickBot="1">
      <c r="C43" s="463" t="s">
        <v>33</v>
      </c>
      <c r="D43" s="464"/>
      <c r="E43" s="219">
        <v>3</v>
      </c>
      <c r="F43" s="85"/>
      <c r="G43" s="83">
        <f t="shared" si="4"/>
        <v>12</v>
      </c>
      <c r="H43" s="85"/>
      <c r="I43" s="200" t="s">
        <v>49</v>
      </c>
      <c r="J43" s="190">
        <f t="shared" si="5"/>
        <v>12</v>
      </c>
      <c r="K43" s="121">
        <f t="shared" si="6"/>
        <v>1</v>
      </c>
      <c r="M43" s="537"/>
      <c r="N43" s="243"/>
      <c r="O43" s="422"/>
      <c r="P43" s="422"/>
      <c r="Q43" s="422"/>
      <c r="R43" s="422"/>
      <c r="S43" s="422"/>
      <c r="T43" s="422"/>
      <c r="U43" s="422"/>
      <c r="V43" s="423"/>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4" t="s">
        <v>43</v>
      </c>
      <c r="D44" s="414"/>
      <c r="E44" s="219">
        <v>4</v>
      </c>
      <c r="F44" s="85"/>
      <c r="G44" s="83">
        <f t="shared" si="4"/>
        <v>16</v>
      </c>
      <c r="H44" s="85"/>
      <c r="I44" s="200" t="s">
        <v>49</v>
      </c>
      <c r="J44" s="190">
        <f t="shared" si="5"/>
        <v>16</v>
      </c>
      <c r="K44" s="121">
        <f t="shared" si="6"/>
        <v>1</v>
      </c>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21" customHeight="1" thickBot="1">
      <c r="C45" s="414" t="s">
        <v>151</v>
      </c>
      <c r="D45" s="414"/>
      <c r="E45" s="219">
        <v>5</v>
      </c>
      <c r="F45" s="85"/>
      <c r="G45" s="83">
        <f t="shared" si="4"/>
        <v>20</v>
      </c>
      <c r="H45" s="85"/>
      <c r="I45" s="200" t="s">
        <v>49</v>
      </c>
      <c r="J45" s="190">
        <f t="shared" si="5"/>
        <v>20</v>
      </c>
      <c r="K45" s="121">
        <f t="shared" si="6"/>
        <v>1</v>
      </c>
      <c r="M45" s="244" t="s">
        <v>63</v>
      </c>
      <c r="N45" s="245"/>
      <c r="O45" s="411" t="s">
        <v>61</v>
      </c>
      <c r="P45" s="412"/>
      <c r="Q45" s="412"/>
      <c r="R45" s="412"/>
      <c r="S45" s="412"/>
      <c r="T45" s="412"/>
      <c r="U45" s="412"/>
      <c r="V45" s="413"/>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0.149999999999999" customHeight="1">
      <c r="C46" s="327" t="s">
        <v>157</v>
      </c>
      <c r="D46" s="246" t="s">
        <v>56</v>
      </c>
      <c r="E46" s="146"/>
      <c r="F46" s="135"/>
      <c r="G46" s="100">
        <f>MAX(G39:G45)</f>
        <v>20</v>
      </c>
      <c r="H46" s="135"/>
      <c r="I46" s="104">
        <f>MAX(J39:J45)</f>
        <v>20</v>
      </c>
      <c r="J46" s="232"/>
      <c r="K46" s="121"/>
      <c r="M46" s="522" t="s">
        <v>62</v>
      </c>
      <c r="N46" s="247"/>
      <c r="O46" s="442" t="str">
        <f>IF(AA24=0,0,VLOOKUP(O42,Lookups!A2:C10,IF(O45="Industrial",2,3),TRUE))</f>
        <v>5 + Exemplary</v>
      </c>
      <c r="P46" s="442"/>
      <c r="Q46" s="442"/>
      <c r="R46" s="442"/>
      <c r="S46" s="442"/>
      <c r="T46" s="442"/>
      <c r="U46" s="442"/>
      <c r="V46" s="443"/>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49999999999999" customHeight="1" thickBot="1">
      <c r="C47" s="146"/>
      <c r="D47" s="224"/>
      <c r="E47" s="146"/>
      <c r="F47" s="135"/>
      <c r="G47" s="135"/>
      <c r="H47" s="135"/>
      <c r="I47" s="248"/>
      <c r="J47" s="232"/>
      <c r="K47" s="121"/>
      <c r="M47" s="523"/>
      <c r="N47" s="249"/>
      <c r="O47" s="444"/>
      <c r="P47" s="444"/>
      <c r="Q47" s="444"/>
      <c r="R47" s="444"/>
      <c r="S47" s="444"/>
      <c r="T47" s="444"/>
      <c r="U47" s="444"/>
      <c r="V47" s="445"/>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55.5">
      <c r="A48" s="185">
        <v>2</v>
      </c>
      <c r="B48" s="186"/>
      <c r="C48" s="235" t="s">
        <v>159</v>
      </c>
      <c r="D48" s="214"/>
      <c r="E48" s="146"/>
      <c r="F48" s="215"/>
      <c r="G48" s="216" t="s">
        <v>3</v>
      </c>
      <c r="H48" s="215"/>
      <c r="I48" s="217"/>
      <c r="J48" s="190"/>
      <c r="K48" s="121"/>
      <c r="L48" s="146"/>
      <c r="M48" s="250"/>
      <c r="O48" s="525" t="str">
        <f>IF(AA24=0,AG14,"")</f>
        <v/>
      </c>
      <c r="P48" s="525"/>
      <c r="Q48" s="525"/>
      <c r="R48" s="525"/>
      <c r="S48" s="525"/>
      <c r="T48" s="525"/>
      <c r="U48" s="525"/>
      <c r="V48" s="525"/>
      <c r="W48" s="1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3:54" ht="15.5">
      <c r="C49" s="526" t="s">
        <v>34</v>
      </c>
      <c r="D49" s="527"/>
      <c r="E49" s="190">
        <v>0</v>
      </c>
      <c r="F49" s="251"/>
      <c r="G49" s="86">
        <f>E49*$A$48</f>
        <v>0</v>
      </c>
      <c r="H49" s="86"/>
      <c r="I49" s="200" t="s">
        <v>50</v>
      </c>
      <c r="J49" s="190">
        <f>IF(I49="Y",G49,0)</f>
        <v>0</v>
      </c>
      <c r="K49" s="121">
        <f>IF(I49="Y",1,0)</f>
        <v>0</v>
      </c>
      <c r="L49" s="146"/>
      <c r="M49" s="146"/>
      <c r="O49" s="146"/>
      <c r="P49" s="146"/>
      <c r="R49" s="148"/>
      <c r="T49" s="148"/>
      <c r="V49" s="148"/>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3:54" ht="15.5">
      <c r="C50" s="526" t="s">
        <v>27</v>
      </c>
      <c r="D50" s="527"/>
      <c r="E50" s="190">
        <v>5</v>
      </c>
      <c r="F50" s="251"/>
      <c r="G50" s="86">
        <v>6</v>
      </c>
      <c r="H50" s="86"/>
      <c r="I50" s="200" t="s">
        <v>49</v>
      </c>
      <c r="J50" s="190">
        <f>IF(I50="Y",G50,0)</f>
        <v>6</v>
      </c>
      <c r="K50" s="121">
        <f>IF(I50="Y",1,0)</f>
        <v>1</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3:54" ht="31.5" customHeight="1">
      <c r="C51" s="518" t="s">
        <v>91</v>
      </c>
      <c r="D51" s="519"/>
      <c r="E51" s="190"/>
      <c r="F51" s="251"/>
      <c r="G51" s="86">
        <v>10</v>
      </c>
      <c r="H51" s="86"/>
      <c r="I51" s="200" t="s">
        <v>50</v>
      </c>
      <c r="J51" s="190">
        <f>IF(I51="Y",G51,0)</f>
        <v>0</v>
      </c>
      <c r="K51" s="121">
        <f>IF(I51="Y",1,0)</f>
        <v>0</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3:54" ht="15.5">
      <c r="C52" s="327" t="s">
        <v>157</v>
      </c>
      <c r="D52" s="100" t="s">
        <v>56</v>
      </c>
      <c r="E52" s="146"/>
      <c r="F52" s="135"/>
      <c r="G52" s="100">
        <f>MAX(G49:G51)</f>
        <v>10</v>
      </c>
      <c r="H52" s="135"/>
      <c r="I52" s="103">
        <f>MAX(J49:J51)</f>
        <v>6</v>
      </c>
      <c r="J52" s="190"/>
      <c r="K52" s="121"/>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3:54" ht="15" customHeight="1">
      <c r="C53" s="146"/>
      <c r="D53" s="100"/>
      <c r="E53" s="146"/>
      <c r="F53" s="135"/>
      <c r="G53" s="135"/>
      <c r="H53" s="135"/>
      <c r="I53" s="135"/>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3:54" ht="15.5">
      <c r="C54" s="146"/>
      <c r="D54" s="252" t="s">
        <v>57</v>
      </c>
      <c r="E54" s="188"/>
      <c r="F54" s="253"/>
      <c r="G54" s="105">
        <f>G13+G25+G31+G36+G46+G52</f>
        <v>70</v>
      </c>
      <c r="H54" s="253"/>
      <c r="I54" s="105">
        <f>I13+I25+I31+I36+I46+I52</f>
        <v>60</v>
      </c>
      <c r="J54" s="254"/>
      <c r="K54" s="255"/>
      <c r="L54" s="146"/>
      <c r="M54" s="146"/>
      <c r="O54" s="146"/>
      <c r="P54" s="146"/>
      <c r="R54" s="146"/>
      <c r="T54" s="146"/>
      <c r="V54" s="146"/>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row>
    <row r="55" spans="3:54" ht="15.5">
      <c r="C55" s="146"/>
      <c r="D55" s="252"/>
      <c r="E55" s="188"/>
      <c r="F55" s="253"/>
      <c r="G55" s="105"/>
      <c r="H55" s="253"/>
      <c r="I55" s="105"/>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3:54">
      <c r="C56" s="256"/>
      <c r="D56" s="256"/>
      <c r="E56" s="256"/>
      <c r="F56" s="256"/>
      <c r="G56" s="256"/>
      <c r="H56" s="256"/>
      <c r="I56" s="256"/>
      <c r="J56" s="146"/>
      <c r="K56" s="147"/>
      <c r="L56" s="146"/>
      <c r="M56" s="146"/>
      <c r="O56" s="146"/>
      <c r="P56" s="146"/>
      <c r="R56" s="148"/>
      <c r="T56" s="148"/>
      <c r="V56" s="148"/>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3:54" ht="18.5">
      <c r="C57" s="235" t="s">
        <v>99</v>
      </c>
      <c r="D57" s="146"/>
      <c r="E57" s="146"/>
      <c r="F57" s="146"/>
      <c r="G57" s="146"/>
      <c r="H57" s="146"/>
      <c r="I57" s="14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3:54" ht="37.5" customHeight="1">
      <c r="C58" s="517" t="s">
        <v>98</v>
      </c>
      <c r="D58" s="517"/>
      <c r="E58" s="219">
        <v>0</v>
      </c>
      <c r="F58" s="229"/>
      <c r="G58" s="136"/>
      <c r="H58" s="135"/>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3:54" ht="15.5">
      <c r="C59" s="257" t="s">
        <v>125</v>
      </c>
      <c r="D59" s="258"/>
      <c r="E59" s="219"/>
      <c r="F59" s="135"/>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3:54" ht="15.5">
      <c r="C60" s="477" t="s">
        <v>126</v>
      </c>
      <c r="D60" s="47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3:54" ht="15.5">
      <c r="C61" s="477"/>
      <c r="D61" s="489"/>
      <c r="E61" s="146"/>
      <c r="F61" s="146"/>
      <c r="H61" s="146"/>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3:54" ht="15.5">
      <c r="C62" s="517" t="s">
        <v>103</v>
      </c>
      <c r="D62" s="517"/>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3:54" ht="15.5">
      <c r="C63" s="517" t="s">
        <v>104</v>
      </c>
      <c r="D63" s="517"/>
      <c r="E63" s="219">
        <v>0</v>
      </c>
      <c r="F63" s="229"/>
      <c r="G63" s="136"/>
      <c r="H63" s="134"/>
      <c r="I63" s="200" t="s">
        <v>50</v>
      </c>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3:54" ht="36" customHeight="1">
      <c r="C64" s="517" t="s">
        <v>111</v>
      </c>
      <c r="D64" s="517"/>
      <c r="E64" s="219"/>
      <c r="F64" s="229"/>
      <c r="G64" s="136"/>
      <c r="H64" s="134"/>
      <c r="I64" s="200" t="s">
        <v>50</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15.5">
      <c r="C65" s="518" t="s">
        <v>105</v>
      </c>
      <c r="D65" s="519"/>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5">
      <c r="C66" s="520" t="s">
        <v>106</v>
      </c>
      <c r="D66" s="521"/>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ustomHeight="1">
      <c r="C67" s="517" t="s">
        <v>94</v>
      </c>
      <c r="D67" s="517"/>
      <c r="E67" s="219"/>
      <c r="F67" s="229"/>
      <c r="G67" s="502" t="s">
        <v>127</v>
      </c>
      <c r="H67" s="503"/>
      <c r="I67" s="503"/>
      <c r="J67" s="503"/>
      <c r="K67" s="503"/>
      <c r="L67" s="503"/>
      <c r="M67" s="504"/>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31.5" customHeight="1">
      <c r="C68" s="518" t="s">
        <v>102</v>
      </c>
      <c r="D68" s="519"/>
      <c r="E68" s="219"/>
      <c r="F68" s="229"/>
      <c r="G68" s="136"/>
      <c r="H68" s="135"/>
      <c r="I68" s="135"/>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15.5">
      <c r="C69" s="520" t="s">
        <v>107</v>
      </c>
      <c r="D69" s="521"/>
      <c r="E69" s="219"/>
      <c r="F69" s="229"/>
      <c r="G69" s="499" t="s">
        <v>128</v>
      </c>
      <c r="H69" s="500"/>
      <c r="I69" s="500"/>
      <c r="J69" s="500"/>
      <c r="K69" s="500"/>
      <c r="L69" s="500"/>
      <c r="M69" s="501"/>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5">
      <c r="C70" s="517" t="s">
        <v>108</v>
      </c>
      <c r="D70" s="517"/>
      <c r="E70" s="219"/>
      <c r="F70" s="229"/>
      <c r="G70" s="499" t="s">
        <v>129</v>
      </c>
      <c r="H70" s="500"/>
      <c r="I70" s="501"/>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5">
      <c r="C71" s="517" t="s">
        <v>109</v>
      </c>
      <c r="D71" s="517"/>
      <c r="E71" s="219"/>
      <c r="F71" s="229"/>
      <c r="G71" s="499" t="s">
        <v>129</v>
      </c>
      <c r="H71" s="500"/>
      <c r="I71" s="501"/>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5">
      <c r="C72" s="517" t="s">
        <v>110</v>
      </c>
      <c r="D72" s="517"/>
      <c r="E72" s="219"/>
      <c r="F72" s="229"/>
      <c r="G72" s="499" t="s">
        <v>129</v>
      </c>
      <c r="H72" s="500"/>
      <c r="I72" s="501"/>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5">
      <c r="C73" s="524" t="s">
        <v>101</v>
      </c>
      <c r="D73" s="524"/>
      <c r="E73" s="219"/>
      <c r="F73" s="229"/>
      <c r="G73" s="499" t="s">
        <v>129</v>
      </c>
      <c r="H73" s="500"/>
      <c r="I73" s="501"/>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c r="C74" s="146"/>
      <c r="D74" s="146"/>
      <c r="E74" s="146"/>
      <c r="F74" s="146"/>
      <c r="G74" s="146"/>
      <c r="H74" s="146"/>
      <c r="I74" s="146"/>
      <c r="J74" s="146"/>
      <c r="K74" s="259"/>
      <c r="L74" s="260"/>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261"/>
      <c r="F80" s="261"/>
      <c r="G80" s="261"/>
      <c r="H80" s="261"/>
      <c r="I80" s="261"/>
      <c r="J80" s="261"/>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c r="C81" s="146"/>
      <c r="D81" s="146"/>
      <c r="E81" s="261"/>
      <c r="F81" s="261"/>
      <c r="G81" s="261"/>
      <c r="H81" s="261"/>
      <c r="I81" s="261"/>
      <c r="J81" s="261"/>
      <c r="K81" s="259"/>
      <c r="L81" s="260"/>
      <c r="M81" s="146"/>
      <c r="O81" s="146"/>
      <c r="P81" s="146"/>
      <c r="R81" s="148"/>
      <c r="T81" s="148"/>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c r="C82" s="146"/>
      <c r="D82" s="146"/>
      <c r="E82" s="261"/>
      <c r="F82" s="261"/>
      <c r="G82" s="261"/>
      <c r="H82" s="261"/>
      <c r="I82" s="261"/>
      <c r="J82" s="261"/>
      <c r="K82" s="259"/>
      <c r="L82" s="260"/>
      <c r="M82" s="146"/>
      <c r="O82" s="146"/>
      <c r="P82" s="146"/>
      <c r="R82" s="148"/>
      <c r="T82" s="148"/>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c r="C83" s="146"/>
      <c r="D83" s="146"/>
      <c r="E83" s="261"/>
      <c r="F83" s="261"/>
      <c r="G83" s="261"/>
      <c r="H83" s="261"/>
      <c r="I83" s="261"/>
      <c r="J83" s="261"/>
      <c r="K83" s="259"/>
      <c r="L83" s="260"/>
      <c r="M83" s="146"/>
      <c r="O83" s="146"/>
      <c r="P83" s="146"/>
      <c r="R83" s="148"/>
      <c r="T83" s="148"/>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c r="C84" s="146"/>
      <c r="D84" s="146"/>
      <c r="E84" s="261"/>
      <c r="F84" s="261"/>
      <c r="G84" s="261"/>
      <c r="H84" s="261"/>
      <c r="I84" s="261"/>
      <c r="J84" s="261"/>
      <c r="K84" s="259"/>
      <c r="L84" s="260"/>
      <c r="M84" s="146"/>
      <c r="O84" s="146"/>
      <c r="P84" s="146"/>
      <c r="R84" s="148"/>
      <c r="T84" s="148"/>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c r="C85" s="146"/>
      <c r="D85" s="146"/>
      <c r="E85" s="261"/>
      <c r="F85" s="261"/>
      <c r="G85" s="261"/>
      <c r="H85" s="261"/>
      <c r="I85" s="261"/>
      <c r="J85" s="261"/>
      <c r="K85" s="259"/>
      <c r="L85" s="260"/>
      <c r="M85" s="146"/>
      <c r="O85" s="146"/>
      <c r="P85" s="146"/>
      <c r="R85" s="148"/>
      <c r="T85" s="148"/>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c r="C86" s="146"/>
      <c r="D86" s="146"/>
      <c r="E86" s="261"/>
      <c r="F86" s="261"/>
      <c r="G86" s="261"/>
      <c r="H86" s="261"/>
      <c r="I86" s="261"/>
      <c r="J86" s="261"/>
      <c r="K86" s="259"/>
      <c r="L86" s="260"/>
      <c r="M86" s="146"/>
      <c r="O86" s="146"/>
      <c r="P86" s="146"/>
      <c r="R86" s="148"/>
      <c r="T86" s="148"/>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c r="C87" s="146"/>
      <c r="D87" s="146"/>
      <c r="E87" s="261"/>
      <c r="F87" s="261"/>
      <c r="G87" s="261"/>
      <c r="H87" s="261"/>
      <c r="I87" s="261"/>
      <c r="J87" s="261"/>
      <c r="K87" s="259"/>
      <c r="L87" s="260"/>
      <c r="M87" s="146"/>
      <c r="O87" s="146"/>
      <c r="P87" s="146"/>
      <c r="R87" s="148"/>
      <c r="T87" s="148"/>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c r="C88" s="146"/>
      <c r="D88" s="146"/>
      <c r="E88" s="261"/>
      <c r="F88" s="261"/>
      <c r="G88" s="261"/>
      <c r="H88" s="261"/>
      <c r="I88" s="261"/>
      <c r="J88" s="261"/>
      <c r="K88" s="259"/>
      <c r="L88" s="260"/>
      <c r="M88" s="146"/>
      <c r="O88" s="146"/>
      <c r="P88" s="146"/>
      <c r="R88" s="148"/>
      <c r="T88" s="148"/>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c r="C89" s="146"/>
      <c r="D89" s="146"/>
      <c r="E89" s="261"/>
      <c r="F89" s="261"/>
      <c r="G89" s="261"/>
      <c r="H89" s="261"/>
      <c r="I89" s="261"/>
      <c r="J89" s="261"/>
      <c r="K89" s="259"/>
      <c r="L89" s="260"/>
      <c r="M89" s="146"/>
      <c r="O89" s="146"/>
      <c r="P89" s="146"/>
      <c r="R89" s="148"/>
      <c r="T89" s="148"/>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c r="C90" s="146"/>
      <c r="D90" s="146"/>
      <c r="E90" s="261"/>
      <c r="F90" s="261"/>
      <c r="G90" s="261"/>
      <c r="H90" s="261"/>
      <c r="I90" s="261"/>
      <c r="J90" s="261"/>
      <c r="K90" s="259"/>
      <c r="L90" s="260"/>
      <c r="M90" s="146"/>
      <c r="O90" s="146"/>
      <c r="P90" s="146"/>
      <c r="R90" s="148"/>
      <c r="T90" s="148"/>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c r="C91" s="146"/>
      <c r="D91" s="146"/>
      <c r="E91" s="261"/>
      <c r="F91" s="261"/>
      <c r="G91" s="261"/>
      <c r="H91" s="261"/>
      <c r="I91" s="261"/>
      <c r="J91" s="261"/>
      <c r="K91" s="259"/>
      <c r="L91" s="260"/>
      <c r="M91" s="146"/>
      <c r="O91" s="146"/>
      <c r="P91" s="146"/>
      <c r="R91" s="148"/>
      <c r="T91" s="148"/>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c r="C92" s="146"/>
      <c r="D92" s="146"/>
      <c r="E92" s="261"/>
      <c r="F92" s="261"/>
      <c r="G92" s="261"/>
      <c r="H92" s="261"/>
      <c r="I92" s="261"/>
      <c r="J92" s="261"/>
      <c r="K92" s="259"/>
      <c r="L92" s="260"/>
      <c r="M92" s="146"/>
      <c r="O92" s="146"/>
      <c r="P92" s="146"/>
      <c r="R92" s="148"/>
      <c r="T92" s="148"/>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c r="C93" s="146"/>
      <c r="D93" s="146"/>
      <c r="E93" s="261"/>
      <c r="F93" s="261"/>
      <c r="G93" s="261"/>
      <c r="H93" s="261"/>
      <c r="I93" s="261"/>
      <c r="J93" s="261"/>
      <c r="K93" s="259"/>
      <c r="L93" s="260"/>
      <c r="M93" s="146"/>
      <c r="O93" s="146"/>
      <c r="P93" s="146"/>
      <c r="R93" s="148"/>
      <c r="T93" s="148"/>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c r="C94" s="146"/>
      <c r="D94" s="146"/>
      <c r="E94" s="261"/>
      <c r="F94" s="261"/>
      <c r="G94" s="261"/>
      <c r="H94" s="261"/>
      <c r="I94" s="261"/>
      <c r="J94" s="261"/>
      <c r="K94" s="259"/>
      <c r="L94" s="260"/>
      <c r="M94" s="146"/>
      <c r="O94" s="146"/>
      <c r="P94" s="146"/>
      <c r="R94" s="148"/>
      <c r="T94" s="148"/>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c r="C95" s="146"/>
      <c r="D95" s="146"/>
      <c r="E95" s="261"/>
      <c r="F95" s="261"/>
      <c r="G95" s="261"/>
      <c r="H95" s="261"/>
      <c r="I95" s="261"/>
      <c r="J95" s="261"/>
      <c r="K95" s="259"/>
      <c r="L95" s="260"/>
      <c r="M95" s="146"/>
      <c r="O95" s="146"/>
      <c r="P95" s="146"/>
      <c r="R95" s="148"/>
      <c r="T95" s="148"/>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c r="C96" s="146"/>
      <c r="D96" s="146"/>
      <c r="E96" s="261"/>
      <c r="F96" s="261"/>
      <c r="G96" s="261"/>
      <c r="H96" s="261"/>
      <c r="I96" s="261"/>
      <c r="J96" s="261"/>
      <c r="K96" s="259"/>
      <c r="L96" s="260"/>
      <c r="M96" s="146"/>
      <c r="O96" s="146"/>
      <c r="P96" s="146"/>
      <c r="R96" s="148"/>
      <c r="T96" s="148"/>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A99" s="146"/>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213"/>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E110" s="262"/>
      <c r="F110" s="262"/>
      <c r="G110" s="262"/>
      <c r="H110" s="262"/>
      <c r="I110" s="262"/>
      <c r="J110" s="262"/>
      <c r="K110" s="263"/>
      <c r="L110" s="264"/>
      <c r="BB110" s="213"/>
    </row>
    <row r="111" spans="1:54">
      <c r="E111" s="262"/>
      <c r="F111" s="262"/>
      <c r="G111" s="262"/>
      <c r="H111" s="262"/>
      <c r="I111" s="262"/>
      <c r="J111" s="262"/>
      <c r="K111" s="263"/>
      <c r="L111" s="264"/>
    </row>
    <row r="112" spans="1:54">
      <c r="E112" s="262"/>
      <c r="F112" s="262"/>
      <c r="G112" s="262"/>
      <c r="H112" s="262"/>
      <c r="I112" s="262"/>
      <c r="J112" s="262"/>
      <c r="K112" s="263"/>
      <c r="L112" s="264"/>
    </row>
    <row r="113" spans="2:26">
      <c r="E113" s="262"/>
      <c r="F113" s="262"/>
      <c r="G113" s="262"/>
      <c r="H113" s="262"/>
      <c r="I113" s="262"/>
      <c r="J113" s="262"/>
      <c r="K113" s="263"/>
      <c r="L113" s="264"/>
    </row>
    <row r="116" spans="2:26" s="266" customFormat="1">
      <c r="B116" s="146"/>
      <c r="C116" s="145"/>
      <c r="D116" s="145"/>
      <c r="E116" s="145"/>
      <c r="F116" s="145"/>
      <c r="G116" s="145"/>
      <c r="H116" s="145"/>
      <c r="I116" s="145"/>
      <c r="J116" s="145"/>
      <c r="L116" s="145"/>
      <c r="M116" s="145"/>
      <c r="N116" s="146"/>
      <c r="O116" s="145"/>
      <c r="P116" s="145"/>
      <c r="Q116" s="146"/>
      <c r="R116" s="237"/>
      <c r="S116" s="146"/>
      <c r="T116" s="237"/>
      <c r="U116" s="146"/>
      <c r="V116" s="237"/>
      <c r="W116" s="237"/>
      <c r="X116" s="265"/>
      <c r="Y116" s="265"/>
      <c r="Z116" s="265"/>
    </row>
  </sheetData>
  <mergeCells count="64">
    <mergeCell ref="AI10:AO11"/>
    <mergeCell ref="AI12:AO14"/>
    <mergeCell ref="C71:D71"/>
    <mergeCell ref="G71:I71"/>
    <mergeCell ref="C72:D72"/>
    <mergeCell ref="G72:I72"/>
    <mergeCell ref="G67:M67"/>
    <mergeCell ref="C67:D67"/>
    <mergeCell ref="C62:D62"/>
    <mergeCell ref="C63:D63"/>
    <mergeCell ref="C64:D64"/>
    <mergeCell ref="C65:D65"/>
    <mergeCell ref="C66:D66"/>
    <mergeCell ref="C49:D49"/>
    <mergeCell ref="C50:D50"/>
    <mergeCell ref="C51:D51"/>
    <mergeCell ref="C73:D73"/>
    <mergeCell ref="G73:I73"/>
    <mergeCell ref="C68:D68"/>
    <mergeCell ref="C69:D69"/>
    <mergeCell ref="C70:D70"/>
    <mergeCell ref="G70:I70"/>
    <mergeCell ref="G69:M69"/>
    <mergeCell ref="C58:D58"/>
    <mergeCell ref="C61:D61"/>
    <mergeCell ref="C60:D60"/>
    <mergeCell ref="O48:V48"/>
    <mergeCell ref="C39:D39"/>
    <mergeCell ref="C40:D40"/>
    <mergeCell ref="C41:D41"/>
    <mergeCell ref="C42:D42"/>
    <mergeCell ref="M42:M43"/>
    <mergeCell ref="O42:V43"/>
    <mergeCell ref="C43:D43"/>
    <mergeCell ref="C44:D44"/>
    <mergeCell ref="C45:D45"/>
    <mergeCell ref="O45:V45"/>
    <mergeCell ref="M46:M47"/>
    <mergeCell ref="O46:V47"/>
    <mergeCell ref="G29:G30"/>
    <mergeCell ref="I29:I30"/>
    <mergeCell ref="C32:D32"/>
    <mergeCell ref="C33:D33"/>
    <mergeCell ref="C34:D34"/>
    <mergeCell ref="C35:D35"/>
    <mergeCell ref="C23:D23"/>
    <mergeCell ref="C24:D24"/>
    <mergeCell ref="C26:D26"/>
    <mergeCell ref="C27:D27"/>
    <mergeCell ref="C28:D28"/>
    <mergeCell ref="C29:D30"/>
    <mergeCell ref="C22:D22"/>
    <mergeCell ref="C2:I2"/>
    <mergeCell ref="O7:O8"/>
    <mergeCell ref="AA10:AB10"/>
    <mergeCell ref="C11:D11"/>
    <mergeCell ref="C12:D12"/>
    <mergeCell ref="C16:D16"/>
    <mergeCell ref="C5:V5"/>
    <mergeCell ref="C17:D17"/>
    <mergeCell ref="C18:D18"/>
    <mergeCell ref="C19:D19"/>
    <mergeCell ref="C20:D20"/>
    <mergeCell ref="C21:D21"/>
  </mergeCells>
  <dataValidations count="9">
    <dataValidation allowBlank="1" showErrorMessage="1" sqref="C51:D51" xr:uid="{00000000-0002-0000-1400-000000000000}"/>
    <dataValidation allowBlank="1" showErrorMessage="1" promptTitle="CEN/TR 15941:2010" prompt="Sustainability of construction works - Environmental product declarations - Methodology for selection and use of generic data, BSi" sqref="C34:D34" xr:uid="{00000000-0002-0000-1400-000001000000}"/>
    <dataValidation allowBlank="1" showInputMessage="1" showErrorMessage="1" promptTitle="EN 15804:2012" prompt="Sustainability of construction works - Environmental product declarations - core rules for the product category of construction products, BSi" sqref="C44:D44" xr:uid="{00000000-0002-0000-1400-000002000000}"/>
    <dataValidation allowBlank="1" showInputMessage="1" showErrorMessage="1" promptTitle="EN 15978:2011" prompt="Sustainability of construction works - assessment of environmental performance of buildings - calculation method, BSi" sqref="C29" xr:uid="{00000000-0002-0000-14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0:D41" xr:uid="{00000000-0002-0000-1400-000004000000}"/>
    <dataValidation allowBlank="1" showInputMessage="1" showErrorMessage="1" promptTitle="ISO 21930:2007" prompt="Sustainability in building construction- Environmental declaration of building products, BSi" sqref="C43:D43" xr:uid="{00000000-0002-0000-1400-000005000000}"/>
    <dataValidation type="list" allowBlank="1" showInputMessage="1" showErrorMessage="1" sqref="N45:V45" xr:uid="{00000000-0002-0000-1400-000006000000}">
      <formula1>"Industrial, All others"</formula1>
    </dataValidation>
    <dataValidation type="list" allowBlank="1" showInputMessage="1" showErrorMessage="1" sqref="V11:V27 I39:I41 I33:I35 I16:I20 I27:I29 I10:I12 R29:R35 R37:R38 V29:V35 R11:R27 I63:I66 I43:I45 I49:I51 V37:V38" xr:uid="{00000000-0002-0000-1400-000007000000}">
      <formula1>"Y, N"</formula1>
    </dataValidation>
    <dataValidation allowBlank="1" showErrorMessage="1" promptTitle="EN 15804:2012" prompt="Sustainability of construction works - Environmental product declarations - core rules for the product category of construction products, BSi" sqref="C45:D45" xr:uid="{00000000-0002-0000-14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3D6864"/>
    <pageSetUpPr fitToPage="1"/>
  </sheetPr>
  <dimension ref="A1:BB115"/>
  <sheetViews>
    <sheetView topLeftCell="B1" workbookViewId="0"/>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514" t="s">
        <v>198</v>
      </c>
      <c r="D2" s="514"/>
      <c r="E2" s="514"/>
      <c r="F2" s="514"/>
      <c r="G2" s="514"/>
      <c r="H2" s="514"/>
      <c r="I2" s="514"/>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5" customHeight="1" thickBot="1">
      <c r="C5" s="480" t="s">
        <v>163</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8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8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8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8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8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8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88"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8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8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8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29"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30"/>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178</v>
      </c>
      <c r="D33" s="424"/>
      <c r="E33" s="77">
        <v>2.5</v>
      </c>
      <c r="F33" s="55"/>
      <c r="G33" s="83">
        <f>E33*$A$31</f>
        <v>5</v>
      </c>
      <c r="H33" s="55"/>
      <c r="I33" s="298" t="s">
        <v>50</v>
      </c>
      <c r="J33" s="6">
        <f>IF(I33="Y",G33,0)</f>
        <v>0</v>
      </c>
      <c r="K33" s="121">
        <f>IF(I33="Y",1,0)</f>
        <v>0</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8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8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88" t="s">
        <v>49</v>
      </c>
      <c r="J39" s="6">
        <f t="shared" si="4"/>
        <v>4</v>
      </c>
      <c r="K39" s="121">
        <f t="shared" si="5"/>
        <v>1</v>
      </c>
      <c r="M39" s="37"/>
      <c r="N39" s="40"/>
      <c r="O39" s="39"/>
      <c r="P39" s="40"/>
      <c r="Q39" s="40"/>
      <c r="R39" s="106" t="s">
        <v>58</v>
      </c>
      <c r="S39" s="40"/>
      <c r="T39" s="107">
        <f>SUM(T10:T37)</f>
        <v>30</v>
      </c>
      <c r="U39" s="40"/>
      <c r="V39" s="108">
        <f>SUM(W10:W37)</f>
        <v>27.5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8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0.88500000000000001</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8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8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50</v>
      </c>
      <c r="J44" s="6">
        <f t="shared" si="4"/>
        <v>0</v>
      </c>
      <c r="K44" s="121">
        <f t="shared" si="5"/>
        <v>0</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16</v>
      </c>
      <c r="J45" s="7"/>
      <c r="K45" s="121"/>
      <c r="M45" s="440" t="s">
        <v>62</v>
      </c>
      <c r="N45" s="59"/>
      <c r="O45" s="442" t="str">
        <f>IF(AA23=0,0,VLOOKUP(O41,Lookups!A2:C10,IF(O44="Industrial",2,3),TRUE))</f>
        <v>5 + Exemplary</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48"/>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43"/>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88" t="s">
        <v>50</v>
      </c>
      <c r="J48" s="6">
        <f>IF(I48="Y",G48,0)</f>
        <v>0</v>
      </c>
      <c r="K48" s="121">
        <f>IF(I48="Y",1,0)</f>
        <v>0</v>
      </c>
      <c r="L48" s="39"/>
      <c r="M48" s="479" t="s">
        <v>195</v>
      </c>
      <c r="N48" s="479"/>
      <c r="O48" s="479"/>
      <c r="P48" s="479"/>
      <c r="Q48" s="479"/>
      <c r="R48" s="479"/>
      <c r="S48" s="479"/>
      <c r="T48" s="479"/>
      <c r="U48" s="479"/>
      <c r="V48" s="47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88" t="s">
        <v>49</v>
      </c>
      <c r="J49" s="6">
        <f>IF(I49="Y",G49,0)</f>
        <v>6</v>
      </c>
      <c r="K49" s="121">
        <f>IF(I49="Y",1,0)</f>
        <v>1</v>
      </c>
      <c r="L49" s="39"/>
      <c r="M49" s="479"/>
      <c r="N49" s="479"/>
      <c r="O49" s="479"/>
      <c r="P49" s="479"/>
      <c r="Q49" s="479"/>
      <c r="R49" s="479"/>
      <c r="S49" s="479"/>
      <c r="T49" s="479"/>
      <c r="U49" s="479"/>
      <c r="V49" s="47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8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61</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99</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77"/>
      <c r="D59" s="478"/>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8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8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474" t="s">
        <v>134</v>
      </c>
      <c r="H66" s="475"/>
      <c r="I66" s="475"/>
      <c r="J66" s="475"/>
      <c r="K66" s="476"/>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474" t="s">
        <v>134</v>
      </c>
      <c r="H68" s="475"/>
      <c r="I68" s="475"/>
      <c r="J68" s="475"/>
      <c r="K68" s="476"/>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474" t="s">
        <v>134</v>
      </c>
      <c r="H69" s="475"/>
      <c r="I69" s="475"/>
      <c r="J69" s="475"/>
      <c r="K69" s="476"/>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474" t="s">
        <v>134</v>
      </c>
      <c r="H70" s="475"/>
      <c r="I70" s="475"/>
      <c r="J70" s="475"/>
      <c r="K70" s="476"/>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474" t="s">
        <v>134</v>
      </c>
      <c r="H71" s="475"/>
      <c r="I71" s="475"/>
      <c r="J71" s="475"/>
      <c r="K71" s="476"/>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101</v>
      </c>
      <c r="D72" s="455"/>
      <c r="E72" s="77"/>
      <c r="F72" s="123"/>
      <c r="G72" s="474"/>
      <c r="H72" s="475"/>
      <c r="I72" s="475"/>
      <c r="J72" s="475"/>
      <c r="K72" s="476"/>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mergeCells count="65">
    <mergeCell ref="C2:I2"/>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63:D63"/>
    <mergeCell ref="M45:M46"/>
    <mergeCell ref="O45:V46"/>
    <mergeCell ref="O47:V47"/>
    <mergeCell ref="C48:D48"/>
    <mergeCell ref="C49:D49"/>
    <mergeCell ref="C50:D50"/>
    <mergeCell ref="C57:D57"/>
    <mergeCell ref="C59:D59"/>
    <mergeCell ref="C60:D60"/>
    <mergeCell ref="C61:D61"/>
    <mergeCell ref="C62:D62"/>
    <mergeCell ref="M48:V49"/>
    <mergeCell ref="C64:D64"/>
    <mergeCell ref="C65:D65"/>
    <mergeCell ref="C66:D66"/>
    <mergeCell ref="C67:D67"/>
    <mergeCell ref="C68:D68"/>
    <mergeCell ref="C72:D72"/>
    <mergeCell ref="G66:K66"/>
    <mergeCell ref="G68:K68"/>
    <mergeCell ref="G69:K69"/>
    <mergeCell ref="G70:K70"/>
    <mergeCell ref="G71:K71"/>
    <mergeCell ref="G72:K72"/>
    <mergeCell ref="C69:D69"/>
    <mergeCell ref="C70:D70"/>
    <mergeCell ref="C71:D71"/>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500-000000000000}"/>
    <dataValidation allowBlank="1" showErrorMessage="1" sqref="C50:D50" xr:uid="{00000000-0002-0000-1500-000001000000}"/>
    <dataValidation allowBlank="1" showErrorMessage="1" promptTitle="CEN/TR 15941:2010" prompt="Sustainability of construction works - Environmental product declarations - Methodology for selection and use of generic data, BSi" sqref="C33:D33" xr:uid="{00000000-0002-0000-15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500-000003000000}"/>
    <dataValidation allowBlank="1" showInputMessage="1" showErrorMessage="1" promptTitle="EN 15978:2011" prompt="Sustainability of construction works - assessment of environmental performance of buildings - calculation method, BSi" sqref="C28" xr:uid="{00000000-0002-0000-15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500-000005000000}"/>
    <dataValidation allowBlank="1" showInputMessage="1" showErrorMessage="1" promptTitle="ISO 21930:2007" prompt="Sustainability in building construction- Environmental declaration of building products, BSi" sqref="C42:D42" xr:uid="{00000000-0002-0000-1500-000006000000}"/>
    <dataValidation type="list" allowBlank="1" showInputMessage="1" showErrorMessage="1" sqref="N44:V44" xr:uid="{00000000-0002-0000-1500-000007000000}">
      <formula1>"Industrial, All others"</formula1>
    </dataValidation>
    <dataValidation type="list" allowBlank="1" showInputMessage="1" showErrorMessage="1" sqref="V10:V26 I38:I40 I26:I28 I9:I11 I15:I19 I42:I44 R28:R34 R36:R37 V36:V37 R10:R26 I62:I65 I32:I34 I48:I50 V28:V34" xr:uid="{00000000-0002-0000-15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3D6864"/>
    <pageSetUpPr fitToPage="1"/>
  </sheetPr>
  <dimension ref="A1:BB117"/>
  <sheetViews>
    <sheetView topLeftCell="B1" workbookViewId="0"/>
  </sheetViews>
  <sheetFormatPr defaultColWidth="9.1796875" defaultRowHeight="14.5"/>
  <cols>
    <col min="1" max="1" width="4.26953125" style="145" hidden="1" customWidth="1"/>
    <col min="2" max="2" width="4.26953125" style="146" customWidth="1"/>
    <col min="3" max="3" width="68.54296875" style="145" customWidth="1"/>
    <col min="4" max="4" width="7.1796875" style="145" bestFit="1" customWidth="1"/>
    <col min="5" max="5" width="7.1796875" style="145" hidden="1" customWidth="1"/>
    <col min="6" max="6" width="0.54296875" style="145" customWidth="1"/>
    <col min="7" max="7" width="6" style="145" customWidth="1"/>
    <col min="8" max="8" width="0.54296875" style="145" customWidth="1"/>
    <col min="9" max="9" width="7.453125" style="145" customWidth="1"/>
    <col min="10" max="10" width="5.26953125" style="145" hidden="1" customWidth="1"/>
    <col min="11" max="11" width="6.7265625" style="266" bestFit="1" customWidth="1"/>
    <col min="12" max="12" width="4.7265625" style="145" hidden="1" customWidth="1"/>
    <col min="13" max="13" width="57.7265625" style="145" bestFit="1" customWidth="1"/>
    <col min="14" max="14" width="0.54296875" style="146" customWidth="1"/>
    <col min="15" max="15" width="5.7265625" style="145" customWidth="1"/>
    <col min="16" max="16" width="5.7265625" style="145" hidden="1" customWidth="1"/>
    <col min="17" max="17" width="0.54296875" style="146" customWidth="1"/>
    <col min="18" max="18" width="9" style="237" customWidth="1"/>
    <col min="19" max="19" width="0.54296875" style="146" customWidth="1"/>
    <col min="20" max="20" width="7.7265625" style="237" bestFit="1" customWidth="1"/>
    <col min="21" max="21" width="0.54296875" style="146" customWidth="1"/>
    <col min="22" max="22" width="7.1796875" style="237" bestFit="1" customWidth="1"/>
    <col min="23" max="23" width="3.81640625" style="237" hidden="1" customWidth="1"/>
    <col min="24" max="25" width="9.1796875" style="265" hidden="1" customWidth="1"/>
    <col min="26" max="26" width="9.81640625" style="265" hidden="1" customWidth="1"/>
    <col min="27" max="33" width="9.1796875" style="145" hidden="1" customWidth="1"/>
    <col min="34" max="16384" width="9.1796875" style="145"/>
  </cols>
  <sheetData>
    <row r="1" spans="1:53" ht="15" customHeight="1">
      <c r="B1" s="39"/>
      <c r="C1" s="39"/>
      <c r="D1" s="39"/>
      <c r="E1" s="39"/>
      <c r="F1" s="39"/>
      <c r="G1" s="39"/>
      <c r="H1" s="39"/>
      <c r="I1" s="39"/>
      <c r="J1" s="39"/>
      <c r="K1" s="31"/>
      <c r="L1" s="39"/>
      <c r="M1" s="39"/>
      <c r="N1" s="39"/>
      <c r="O1" s="39"/>
      <c r="P1" s="39"/>
      <c r="Q1" s="39"/>
      <c r="R1" s="35"/>
      <c r="S1" s="39"/>
      <c r="T1" s="35"/>
      <c r="U1" s="39"/>
      <c r="V1" s="35"/>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B2" s="39"/>
      <c r="C2" s="514" t="s">
        <v>147</v>
      </c>
      <c r="D2" s="514"/>
      <c r="E2" s="514"/>
      <c r="F2" s="514"/>
      <c r="G2" s="514"/>
      <c r="H2" s="514"/>
      <c r="I2" s="514"/>
      <c r="J2" s="39"/>
      <c r="K2" s="115"/>
      <c r="L2" s="76"/>
      <c r="M2" s="76"/>
      <c r="N2" s="76"/>
      <c r="O2" s="76"/>
      <c r="P2" s="76"/>
      <c r="Q2" s="76"/>
      <c r="R2" s="76"/>
      <c r="S2" s="76"/>
      <c r="T2" s="76"/>
      <c r="U2" s="76"/>
      <c r="V2" s="76"/>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B3" s="39"/>
      <c r="C3" s="39"/>
      <c r="D3" s="39"/>
      <c r="E3" s="39"/>
      <c r="F3" s="39"/>
      <c r="G3" s="39"/>
      <c r="H3" s="39"/>
      <c r="I3" s="39"/>
      <c r="J3" s="39"/>
      <c r="K3" s="31"/>
      <c r="L3" s="39"/>
      <c r="M3" s="39"/>
      <c r="N3" s="39"/>
      <c r="O3" s="39"/>
      <c r="P3" s="39"/>
      <c r="Q3" s="39"/>
      <c r="R3" s="35"/>
      <c r="S3" s="39"/>
      <c r="T3" s="35"/>
      <c r="U3" s="39"/>
      <c r="V3" s="35"/>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B4" s="39"/>
      <c r="C4" s="280" t="s">
        <v>112</v>
      </c>
      <c r="D4" s="281"/>
      <c r="E4" s="281"/>
      <c r="F4" s="281"/>
      <c r="G4" s="281"/>
      <c r="H4" s="281"/>
      <c r="I4" s="281"/>
      <c r="J4" s="281"/>
      <c r="K4" s="282"/>
      <c r="L4" s="281"/>
      <c r="M4" s="281"/>
      <c r="N4" s="281"/>
      <c r="O4" s="281"/>
      <c r="P4" s="281"/>
      <c r="Q4" s="281"/>
      <c r="R4" s="283"/>
      <c r="S4" s="281"/>
      <c r="T4" s="283"/>
      <c r="U4" s="281"/>
      <c r="V4" s="284"/>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17" customHeight="1" thickBot="1">
      <c r="A5" s="157"/>
      <c r="B5" s="71"/>
      <c r="C5" s="563" t="s">
        <v>143</v>
      </c>
      <c r="D5" s="564"/>
      <c r="E5" s="564"/>
      <c r="F5" s="564"/>
      <c r="G5" s="564"/>
      <c r="H5" s="564"/>
      <c r="I5" s="564"/>
      <c r="J5" s="564"/>
      <c r="K5" s="564"/>
      <c r="L5" s="564"/>
      <c r="M5" s="564"/>
      <c r="N5" s="564"/>
      <c r="O5" s="564"/>
      <c r="P5" s="564"/>
      <c r="Q5" s="564"/>
      <c r="R5" s="564"/>
      <c r="S5" s="564"/>
      <c r="T5" s="564"/>
      <c r="U5" s="564"/>
      <c r="V5" s="565"/>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71"/>
      <c r="C6" s="285"/>
      <c r="D6" s="285"/>
      <c r="E6" s="285"/>
      <c r="F6" s="285"/>
      <c r="G6" s="285"/>
      <c r="H6" s="285"/>
      <c r="I6" s="285"/>
      <c r="J6" s="285"/>
      <c r="K6" s="285"/>
      <c r="L6" s="285"/>
      <c r="M6" s="285"/>
      <c r="N6" s="285"/>
      <c r="O6" s="285"/>
      <c r="P6" s="285"/>
      <c r="Q6" s="285"/>
      <c r="R6" s="285"/>
      <c r="S6" s="285"/>
      <c r="T6" s="285"/>
      <c r="U6" s="285"/>
      <c r="V6" s="285"/>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B7" s="39"/>
      <c r="C7" s="45" t="s">
        <v>67</v>
      </c>
      <c r="D7" s="39"/>
      <c r="E7" s="39"/>
      <c r="F7" s="39"/>
      <c r="G7" s="39"/>
      <c r="H7" s="39"/>
      <c r="I7" s="39"/>
      <c r="J7" s="39"/>
      <c r="K7" s="31"/>
      <c r="L7" s="39"/>
      <c r="M7" s="45" t="s">
        <v>66</v>
      </c>
      <c r="N7" s="26"/>
      <c r="O7" s="431" t="s">
        <v>47</v>
      </c>
      <c r="P7" s="26"/>
      <c r="Q7" s="26"/>
      <c r="R7" s="27"/>
      <c r="S7" s="26"/>
      <c r="T7" s="27"/>
      <c r="U7" s="26"/>
      <c r="V7" s="27"/>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71"/>
      <c r="C8" s="93" t="s">
        <v>54</v>
      </c>
      <c r="D8" s="94" t="s">
        <v>38</v>
      </c>
      <c r="E8" s="46"/>
      <c r="F8" s="30"/>
      <c r="G8" s="95" t="s">
        <v>52</v>
      </c>
      <c r="H8" s="30"/>
      <c r="I8" s="92" t="s">
        <v>75</v>
      </c>
      <c r="J8" s="70" t="s">
        <v>53</v>
      </c>
      <c r="K8" s="286" t="s">
        <v>76</v>
      </c>
      <c r="L8" s="71" t="s">
        <v>29</v>
      </c>
      <c r="M8" s="28"/>
      <c r="N8" s="29"/>
      <c r="O8" s="432"/>
      <c r="P8" s="29" t="s">
        <v>55</v>
      </c>
      <c r="Q8" s="29"/>
      <c r="R8" s="96" t="s">
        <v>48</v>
      </c>
      <c r="S8" s="29"/>
      <c r="T8" s="95" t="s">
        <v>52</v>
      </c>
      <c r="U8" s="29"/>
      <c r="V8" s="92"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71"/>
      <c r="C9" s="287"/>
      <c r="D9" s="288"/>
      <c r="E9" s="289"/>
      <c r="F9" s="290"/>
      <c r="G9" s="291"/>
      <c r="H9" s="290"/>
      <c r="I9" s="292"/>
      <c r="J9" s="70"/>
      <c r="K9" s="286"/>
      <c r="L9" s="71"/>
      <c r="M9" s="39"/>
      <c r="N9" s="293"/>
      <c r="O9" s="294"/>
      <c r="P9" s="293"/>
      <c r="Q9" s="293"/>
      <c r="R9" s="295"/>
      <c r="S9" s="293"/>
      <c r="T9" s="291"/>
      <c r="U9" s="293"/>
      <c r="V9" s="292"/>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5">
      <c r="A10" s="185">
        <v>2</v>
      </c>
      <c r="B10" s="74"/>
      <c r="C10" s="50" t="s">
        <v>39</v>
      </c>
      <c r="D10" s="39"/>
      <c r="E10" s="39"/>
      <c r="F10" s="34"/>
      <c r="G10" s="97" t="s">
        <v>2</v>
      </c>
      <c r="H10" s="34"/>
      <c r="I10" s="34"/>
      <c r="J10" s="6"/>
      <c r="K10" s="296"/>
      <c r="L10" s="11">
        <v>1</v>
      </c>
      <c r="M10" s="44" t="s">
        <v>78</v>
      </c>
      <c r="N10" s="31"/>
      <c r="O10" s="31"/>
      <c r="P10" s="31"/>
      <c r="Q10" s="31"/>
      <c r="R10" s="32"/>
      <c r="S10" s="31"/>
      <c r="T10" s="32"/>
      <c r="U10" s="31"/>
      <c r="V10" s="3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5">
      <c r="B11" s="39"/>
      <c r="C11" s="49" t="s">
        <v>1</v>
      </c>
      <c r="D11" s="75" t="s">
        <v>21</v>
      </c>
      <c r="E11" s="8">
        <v>1</v>
      </c>
      <c r="F11" s="55"/>
      <c r="G11" s="297">
        <f>E11*$A$10</f>
        <v>2</v>
      </c>
      <c r="H11" s="55"/>
      <c r="I11" s="298" t="s">
        <v>49</v>
      </c>
      <c r="J11" s="6">
        <f>IF(I11="Y",G11,0)</f>
        <v>2</v>
      </c>
      <c r="K11" s="299">
        <f>IF(I11="Y",1,0)</f>
        <v>1</v>
      </c>
      <c r="L11"/>
      <c r="M11" s="50" t="s">
        <v>24</v>
      </c>
      <c r="N11" s="35"/>
      <c r="O11" s="35"/>
      <c r="P11" s="35"/>
      <c r="Q11" s="35"/>
      <c r="R11" s="32"/>
      <c r="S11" s="35"/>
      <c r="T11" s="97" t="s">
        <v>2</v>
      </c>
      <c r="U11" s="35"/>
      <c r="V11" s="33"/>
      <c r="W11" s="194"/>
      <c r="X11" s="149"/>
      <c r="Y11" s="149"/>
      <c r="Z11" s="149"/>
      <c r="AA11" s="546" t="s">
        <v>76</v>
      </c>
      <c r="AB11" s="546"/>
      <c r="AC11" s="146"/>
      <c r="AD11" s="146"/>
      <c r="AE11" s="146"/>
      <c r="AF11" s="146"/>
      <c r="AG11" s="146"/>
      <c r="AH11" s="146"/>
      <c r="AI11" s="461" t="s">
        <v>170</v>
      </c>
      <c r="AJ11" s="461"/>
      <c r="AK11" s="461"/>
      <c r="AL11" s="461"/>
      <c r="AM11" s="461"/>
      <c r="AN11" s="461"/>
      <c r="AO11" s="461"/>
      <c r="AP11" s="146"/>
      <c r="AQ11" s="146"/>
      <c r="AR11" s="146"/>
      <c r="AS11" s="146"/>
      <c r="AT11" s="146"/>
      <c r="AU11" s="146"/>
      <c r="AV11" s="146"/>
      <c r="AW11" s="146"/>
      <c r="AX11" s="146"/>
      <c r="AY11" s="146"/>
      <c r="AZ11" s="146"/>
      <c r="BA11" s="146"/>
    </row>
    <row r="12" spans="1:53" ht="15.5">
      <c r="B12" s="39"/>
      <c r="C12" s="446" t="s">
        <v>68</v>
      </c>
      <c r="D12" s="447"/>
      <c r="E12" s="6">
        <v>1</v>
      </c>
      <c r="F12" s="55"/>
      <c r="G12" s="297">
        <f>E12*$A$10</f>
        <v>2</v>
      </c>
      <c r="H12" s="55"/>
      <c r="I12" s="298" t="s">
        <v>49</v>
      </c>
      <c r="J12" s="6">
        <f>IF(I12="Y",G12,0)</f>
        <v>2</v>
      </c>
      <c r="K12" s="300"/>
      <c r="L12" s="1"/>
      <c r="M12" s="279" t="s">
        <v>23</v>
      </c>
      <c r="N12" s="54"/>
      <c r="O12" s="91" t="s">
        <v>21</v>
      </c>
      <c r="P12" s="52">
        <v>2</v>
      </c>
      <c r="Q12" s="54"/>
      <c r="R12" s="90" t="s">
        <v>49</v>
      </c>
      <c r="S12" s="54"/>
      <c r="T12" s="301">
        <f t="shared" ref="T12:T27" si="0">IF(R12="Y",P12*$L$10,"")</f>
        <v>2</v>
      </c>
      <c r="U12" s="54"/>
      <c r="V12" s="326" t="s">
        <v>49</v>
      </c>
      <c r="W12" s="207">
        <f t="shared" ref="W12:W27" si="1">IF(V12="Y", T12, 0)</f>
        <v>2</v>
      </c>
      <c r="X12" s="149">
        <f>IF(OR(R12="N",W12&gt;0),1,0)</f>
        <v>1</v>
      </c>
      <c r="Y12" s="149"/>
      <c r="Z12" s="149"/>
      <c r="AA12" s="208">
        <f>K11</f>
        <v>1</v>
      </c>
      <c r="AB12" s="146"/>
      <c r="AC12" s="146"/>
      <c r="AD12" s="146"/>
      <c r="AE12" s="146"/>
      <c r="AF12" s="146"/>
      <c r="AG12" s="146"/>
      <c r="AH12" s="146"/>
      <c r="AI12" s="461"/>
      <c r="AJ12" s="461"/>
      <c r="AK12" s="461"/>
      <c r="AL12" s="461"/>
      <c r="AM12" s="461"/>
      <c r="AN12" s="461"/>
      <c r="AO12" s="461"/>
      <c r="AP12" s="146"/>
      <c r="AQ12" s="146"/>
      <c r="AR12" s="146"/>
      <c r="AS12" s="146"/>
      <c r="AT12" s="146"/>
      <c r="AU12" s="146"/>
      <c r="AV12" s="146"/>
      <c r="AW12" s="146"/>
      <c r="AX12" s="146"/>
      <c r="AY12" s="146"/>
      <c r="AZ12" s="146"/>
      <c r="BA12" s="146"/>
    </row>
    <row r="13" spans="1:53" ht="15.5">
      <c r="B13" s="39"/>
      <c r="C13" s="448" t="s">
        <v>69</v>
      </c>
      <c r="D13" s="448"/>
      <c r="E13" s="6">
        <v>2</v>
      </c>
      <c r="F13" s="55"/>
      <c r="G13" s="297">
        <f>E13*$A$10</f>
        <v>4</v>
      </c>
      <c r="H13" s="55"/>
      <c r="I13" s="298" t="s">
        <v>49</v>
      </c>
      <c r="J13" s="6">
        <f>IF(I13="Y",G13,0)</f>
        <v>4</v>
      </c>
      <c r="K13" s="300"/>
      <c r="L13" s="1"/>
      <c r="M13" s="279" t="s">
        <v>9</v>
      </c>
      <c r="N13" s="55"/>
      <c r="O13" s="91" t="s">
        <v>21</v>
      </c>
      <c r="P13" s="52">
        <v>2</v>
      </c>
      <c r="Q13" s="55"/>
      <c r="R13" s="90" t="s">
        <v>49</v>
      </c>
      <c r="S13" s="55"/>
      <c r="T13" s="301">
        <f t="shared" si="0"/>
        <v>2</v>
      </c>
      <c r="U13" s="55"/>
      <c r="V13" s="326" t="s">
        <v>49</v>
      </c>
      <c r="W13" s="207">
        <f t="shared" si="1"/>
        <v>2</v>
      </c>
      <c r="X13" s="149">
        <f>IF(OR(R13="N",W13&gt;0),1,0)</f>
        <v>1</v>
      </c>
      <c r="Y13" s="149"/>
      <c r="Z13" s="209"/>
      <c r="AA13" s="210">
        <f>K17</f>
        <v>1</v>
      </c>
      <c r="AB13" s="146"/>
      <c r="AC13" s="146"/>
      <c r="AD13" s="146"/>
      <c r="AE13" s="146"/>
      <c r="AF13" s="146"/>
      <c r="AG13" s="146"/>
      <c r="AH13" s="146"/>
      <c r="AI13" s="462" t="s">
        <v>171</v>
      </c>
      <c r="AJ13" s="462"/>
      <c r="AK13" s="462"/>
      <c r="AL13" s="462"/>
      <c r="AM13" s="462"/>
      <c r="AN13" s="462"/>
      <c r="AO13" s="462"/>
      <c r="AP13" s="146"/>
      <c r="AQ13" s="146"/>
      <c r="AR13" s="146"/>
      <c r="AS13" s="146"/>
      <c r="AT13" s="146"/>
      <c r="AU13" s="146"/>
      <c r="AV13" s="146"/>
      <c r="AW13" s="146"/>
      <c r="AX13" s="146"/>
      <c r="AY13" s="146"/>
      <c r="AZ13" s="146"/>
      <c r="BA13" s="146"/>
    </row>
    <row r="14" spans="1:53" ht="15.5">
      <c r="B14" s="39"/>
      <c r="C14" s="39"/>
      <c r="D14" s="99" t="s">
        <v>56</v>
      </c>
      <c r="E14" s="39"/>
      <c r="F14" s="38"/>
      <c r="G14" s="102">
        <f>SUM(G11:G13)</f>
        <v>8</v>
      </c>
      <c r="H14" s="38"/>
      <c r="I14" s="303">
        <f>SUM(J11:J13)</f>
        <v>8</v>
      </c>
      <c r="J14" s="6"/>
      <c r="K14" s="300"/>
      <c r="L14" s="1"/>
      <c r="M14" s="279" t="s">
        <v>6</v>
      </c>
      <c r="N14" s="55"/>
      <c r="O14" s="304"/>
      <c r="P14" s="52">
        <v>2</v>
      </c>
      <c r="Q14" s="55"/>
      <c r="R14" s="90" t="s">
        <v>49</v>
      </c>
      <c r="S14" s="55"/>
      <c r="T14" s="301">
        <f t="shared" si="0"/>
        <v>2</v>
      </c>
      <c r="U14" s="55"/>
      <c r="V14" s="326" t="s">
        <v>49</v>
      </c>
      <c r="W14" s="207">
        <f t="shared" si="1"/>
        <v>2</v>
      </c>
      <c r="X14" s="149"/>
      <c r="Y14" s="149"/>
      <c r="Z14" s="209"/>
      <c r="AA14" s="210">
        <f>K28</f>
        <v>1</v>
      </c>
      <c r="AB14" s="146"/>
      <c r="AC14" s="146"/>
      <c r="AD14" s="146"/>
      <c r="AE14" s="146"/>
      <c r="AF14" s="146"/>
      <c r="AG14" s="146"/>
      <c r="AH14" s="146"/>
      <c r="AI14" s="462"/>
      <c r="AJ14" s="462"/>
      <c r="AK14" s="462"/>
      <c r="AL14" s="462"/>
      <c r="AM14" s="462"/>
      <c r="AN14" s="462"/>
      <c r="AO14" s="462"/>
      <c r="AP14" s="146"/>
      <c r="AQ14" s="146"/>
      <c r="AR14" s="146"/>
      <c r="AS14" s="146"/>
      <c r="AT14" s="146"/>
      <c r="AU14" s="146"/>
      <c r="AV14" s="146"/>
      <c r="AW14" s="146"/>
      <c r="AX14" s="146"/>
      <c r="AY14" s="146"/>
      <c r="AZ14" s="146"/>
      <c r="BA14" s="146"/>
    </row>
    <row r="15" spans="1:53" ht="15.5">
      <c r="B15" s="39"/>
      <c r="C15" s="73"/>
      <c r="D15" s="73"/>
      <c r="E15" s="73"/>
      <c r="F15" s="73"/>
      <c r="G15" s="73"/>
      <c r="H15" s="73"/>
      <c r="I15" s="73"/>
      <c r="J15" s="73"/>
      <c r="K15" s="300"/>
      <c r="L15" s="1"/>
      <c r="M15" s="279" t="s">
        <v>14</v>
      </c>
      <c r="N15" s="55"/>
      <c r="O15" s="91" t="s">
        <v>21</v>
      </c>
      <c r="P15" s="52">
        <v>2</v>
      </c>
      <c r="Q15" s="55"/>
      <c r="R15" s="90" t="s">
        <v>49</v>
      </c>
      <c r="S15" s="55"/>
      <c r="T15" s="301">
        <f t="shared" si="0"/>
        <v>2</v>
      </c>
      <c r="U15" s="55"/>
      <c r="V15" s="326" t="s">
        <v>49</v>
      </c>
      <c r="W15" s="207">
        <f t="shared" si="1"/>
        <v>2</v>
      </c>
      <c r="X15" s="149">
        <f>IF(OR(R15="N",W15&gt;0),1,0)</f>
        <v>1</v>
      </c>
      <c r="Y15" s="149"/>
      <c r="Z15" s="209"/>
      <c r="AA15" s="210">
        <f>SUM(K34:K36)</f>
        <v>2</v>
      </c>
      <c r="AB15" s="146"/>
      <c r="AC15" s="146"/>
      <c r="AD15" s="146"/>
      <c r="AE15" s="146"/>
      <c r="AF15" s="146"/>
      <c r="AG15" s="186" t="s">
        <v>77</v>
      </c>
      <c r="AH15" s="146"/>
      <c r="AI15" s="462"/>
      <c r="AJ15" s="462"/>
      <c r="AK15" s="462"/>
      <c r="AL15" s="462"/>
      <c r="AM15" s="462"/>
      <c r="AN15" s="462"/>
      <c r="AO15" s="462"/>
      <c r="AP15" s="146"/>
      <c r="AQ15" s="146"/>
      <c r="AR15" s="146"/>
      <c r="AS15" s="146"/>
      <c r="AT15" s="146"/>
      <c r="AU15" s="146"/>
      <c r="AV15" s="146"/>
      <c r="AW15" s="146"/>
      <c r="AX15" s="146"/>
      <c r="AY15" s="146"/>
      <c r="AZ15" s="146"/>
      <c r="BA15" s="146"/>
    </row>
    <row r="16" spans="1:53" ht="18.5">
      <c r="A16" s="185">
        <v>2</v>
      </c>
      <c r="B16" s="74"/>
      <c r="C16" s="50" t="s">
        <v>70</v>
      </c>
      <c r="D16" s="47"/>
      <c r="E16" s="39"/>
      <c r="F16" s="37"/>
      <c r="G16" s="98" t="s">
        <v>3</v>
      </c>
      <c r="H16" s="37"/>
      <c r="I16" s="43"/>
      <c r="J16" s="6"/>
      <c r="K16" s="300"/>
      <c r="L16" s="1"/>
      <c r="M16" s="279" t="s">
        <v>22</v>
      </c>
      <c r="N16" s="55"/>
      <c r="O16" s="304"/>
      <c r="P16" s="52">
        <v>2</v>
      </c>
      <c r="Q16" s="55"/>
      <c r="R16" s="90" t="s">
        <v>49</v>
      </c>
      <c r="S16" s="55"/>
      <c r="T16" s="301">
        <f t="shared" si="0"/>
        <v>2</v>
      </c>
      <c r="U16" s="55"/>
      <c r="V16" s="326" t="s">
        <v>49</v>
      </c>
      <c r="W16" s="207">
        <f t="shared" si="1"/>
        <v>2</v>
      </c>
      <c r="X16" s="149"/>
      <c r="Y16" s="149"/>
      <c r="Z16" s="209"/>
      <c r="AA16" s="210">
        <f>SUM(K40:K46)</f>
        <v>3</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5">
      <c r="B17" s="39"/>
      <c r="C17" s="437" t="s">
        <v>4</v>
      </c>
      <c r="D17" s="437"/>
      <c r="E17" s="80">
        <v>1</v>
      </c>
      <c r="F17" s="55"/>
      <c r="G17" s="297">
        <f>E17*$A$16</f>
        <v>2</v>
      </c>
      <c r="H17" s="55"/>
      <c r="I17" s="298" t="s">
        <v>49</v>
      </c>
      <c r="J17" s="6">
        <f>IF(I17="Y",G17,0)</f>
        <v>2</v>
      </c>
      <c r="K17" s="299">
        <f>IF(OR(J17,J18,J19,J20,J21&gt;0),1,0)</f>
        <v>1</v>
      </c>
      <c r="L17"/>
      <c r="M17" s="279" t="s">
        <v>36</v>
      </c>
      <c r="N17" s="55"/>
      <c r="O17" s="91" t="s">
        <v>21</v>
      </c>
      <c r="P17" s="52">
        <v>2</v>
      </c>
      <c r="Q17" s="55"/>
      <c r="R17" s="90" t="s">
        <v>49</v>
      </c>
      <c r="S17" s="55"/>
      <c r="T17" s="301">
        <f t="shared" si="0"/>
        <v>2</v>
      </c>
      <c r="U17" s="55"/>
      <c r="V17" s="326" t="s">
        <v>49</v>
      </c>
      <c r="W17" s="207">
        <f t="shared" si="1"/>
        <v>2</v>
      </c>
      <c r="X17" s="149">
        <f>IF(OR(R17="N",W17&gt;0),1,0)</f>
        <v>1</v>
      </c>
      <c r="Y17" s="149"/>
      <c r="Z17" s="209"/>
      <c r="AA17" s="210">
        <f>SUM(K50:K52)</f>
        <v>2</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5">
      <c r="B18" s="39"/>
      <c r="C18" s="437" t="s">
        <v>42</v>
      </c>
      <c r="D18" s="437"/>
      <c r="E18" s="80">
        <v>2</v>
      </c>
      <c r="F18" s="55"/>
      <c r="G18" s="297">
        <f>E18*$A$16</f>
        <v>4</v>
      </c>
      <c r="H18" s="55"/>
      <c r="I18" s="298" t="s">
        <v>49</v>
      </c>
      <c r="J18" s="6">
        <f>IF(I18="Y",G18,0)</f>
        <v>4</v>
      </c>
      <c r="K18" s="299"/>
      <c r="L18"/>
      <c r="M18" s="279" t="s">
        <v>7</v>
      </c>
      <c r="N18" s="55"/>
      <c r="O18" s="304"/>
      <c r="P18" s="52">
        <v>1</v>
      </c>
      <c r="Q18" s="55"/>
      <c r="R18" s="90" t="s">
        <v>49</v>
      </c>
      <c r="S18" s="55"/>
      <c r="T18" s="301">
        <f t="shared" si="0"/>
        <v>1</v>
      </c>
      <c r="U18" s="55"/>
      <c r="V18" s="32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5">
      <c r="B19" s="39"/>
      <c r="C19" s="426" t="s">
        <v>5</v>
      </c>
      <c r="D19" s="426"/>
      <c r="E19" s="77">
        <v>3</v>
      </c>
      <c r="F19" s="55"/>
      <c r="G19" s="297">
        <f>E19*$A$16</f>
        <v>6</v>
      </c>
      <c r="H19" s="55"/>
      <c r="I19" s="298" t="s">
        <v>49</v>
      </c>
      <c r="J19" s="6">
        <f>IF(I19="Y",G19,0)</f>
        <v>6</v>
      </c>
      <c r="K19" s="299"/>
      <c r="L19"/>
      <c r="M19" s="279" t="s">
        <v>41</v>
      </c>
      <c r="N19" s="55"/>
      <c r="O19" s="304"/>
      <c r="P19" s="52">
        <v>1</v>
      </c>
      <c r="Q19" s="55"/>
      <c r="R19" s="90" t="s">
        <v>49</v>
      </c>
      <c r="S19" s="55"/>
      <c r="T19" s="301">
        <f t="shared" si="0"/>
        <v>1</v>
      </c>
      <c r="U19" s="55"/>
      <c r="V19" s="32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5">
      <c r="B20" s="39"/>
      <c r="C20" s="426" t="s">
        <v>87</v>
      </c>
      <c r="D20" s="426"/>
      <c r="E20" s="81">
        <v>4</v>
      </c>
      <c r="F20"/>
      <c r="G20" s="305">
        <f>E20*$A$16</f>
        <v>8</v>
      </c>
      <c r="H20"/>
      <c r="I20" s="302" t="s">
        <v>49</v>
      </c>
      <c r="J20" s="6">
        <f>IF(I20="Y",G20,0)</f>
        <v>8</v>
      </c>
      <c r="K20" s="299"/>
      <c r="L20"/>
      <c r="M20" s="279" t="s">
        <v>40</v>
      </c>
      <c r="N20" s="55"/>
      <c r="O20" s="304"/>
      <c r="P20" s="52">
        <v>1</v>
      </c>
      <c r="Q20" s="55"/>
      <c r="R20" s="90" t="s">
        <v>49</v>
      </c>
      <c r="S20" s="55"/>
      <c r="T20" s="301">
        <f t="shared" si="0"/>
        <v>1</v>
      </c>
      <c r="U20" s="5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5">
      <c r="B21" s="39"/>
      <c r="C21" s="425" t="s">
        <v>161</v>
      </c>
      <c r="D21" s="425"/>
      <c r="E21" s="77">
        <v>6</v>
      </c>
      <c r="F21" s="55"/>
      <c r="G21" s="297">
        <f>E21*$A$16</f>
        <v>12</v>
      </c>
      <c r="H21" s="55"/>
      <c r="I21" s="302" t="s">
        <v>49</v>
      </c>
      <c r="J21" s="6">
        <f>IF(I21="Y",G21,0)</f>
        <v>12</v>
      </c>
      <c r="K21" s="299"/>
      <c r="L21"/>
      <c r="M21" s="279" t="s">
        <v>15</v>
      </c>
      <c r="N21" s="55"/>
      <c r="O21" s="304"/>
      <c r="P21" s="52">
        <v>1</v>
      </c>
      <c r="Q21" s="55"/>
      <c r="R21" s="90" t="s">
        <v>49</v>
      </c>
      <c r="S21" s="55"/>
      <c r="T21" s="301">
        <f t="shared" si="0"/>
        <v>1</v>
      </c>
      <c r="U21" s="55"/>
      <c r="V21" s="32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5">
      <c r="B22" s="39"/>
      <c r="C22" s="438" t="s">
        <v>72</v>
      </c>
      <c r="D22" s="439"/>
      <c r="E22"/>
      <c r="F22"/>
      <c r="G22" s="38"/>
      <c r="H22" s="38"/>
      <c r="I22" s="43"/>
      <c r="J22" s="6"/>
      <c r="K22" s="299"/>
      <c r="L22"/>
      <c r="M22" s="279" t="s">
        <v>10</v>
      </c>
      <c r="N22" s="55"/>
      <c r="O22" s="91" t="s">
        <v>21</v>
      </c>
      <c r="P22" s="52">
        <v>1</v>
      </c>
      <c r="Q22" s="55"/>
      <c r="R22" s="90" t="s">
        <v>49</v>
      </c>
      <c r="S22" s="55"/>
      <c r="T22" s="301">
        <f t="shared" si="0"/>
        <v>1</v>
      </c>
      <c r="U22" s="55"/>
      <c r="V22" s="326" t="s">
        <v>49</v>
      </c>
      <c r="W22" s="207">
        <f t="shared" si="1"/>
        <v>1</v>
      </c>
      <c r="X22" s="149">
        <f>IF(OR(R22="N",W22&gt;0),1,0)</f>
        <v>1</v>
      </c>
      <c r="Y22" s="149"/>
      <c r="Z22" s="149"/>
      <c r="AA22" s="210">
        <f>X20</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5">
      <c r="B23" s="39"/>
      <c r="C23" s="438" t="s">
        <v>73</v>
      </c>
      <c r="D23" s="439"/>
      <c r="E23" s="39"/>
      <c r="F23"/>
      <c r="G23" s="38"/>
      <c r="H23" s="38"/>
      <c r="I23" s="43"/>
      <c r="J23" s="6"/>
      <c r="K23" s="299"/>
      <c r="L23"/>
      <c r="M23" s="279" t="s">
        <v>8</v>
      </c>
      <c r="N23" s="55"/>
      <c r="O23" s="91" t="s">
        <v>21</v>
      </c>
      <c r="P23" s="52">
        <v>1</v>
      </c>
      <c r="Q23" s="55"/>
      <c r="R23" s="90" t="s">
        <v>49</v>
      </c>
      <c r="S23" s="55"/>
      <c r="T23" s="301">
        <f t="shared" si="0"/>
        <v>1</v>
      </c>
      <c r="U23" s="5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 thickBot="1">
      <c r="B24" s="39"/>
      <c r="C24" s="438" t="s">
        <v>88</v>
      </c>
      <c r="D24" s="439"/>
      <c r="E24" s="39"/>
      <c r="F24"/>
      <c r="G24" s="38"/>
      <c r="H24" s="38"/>
      <c r="I24" s="43"/>
      <c r="J24" s="6"/>
      <c r="K24" s="299"/>
      <c r="L24"/>
      <c r="M24" s="279" t="s">
        <v>37</v>
      </c>
      <c r="N24" s="55"/>
      <c r="O24" s="304"/>
      <c r="P24" s="52">
        <v>1</v>
      </c>
      <c r="Q24" s="55"/>
      <c r="R24" s="90" t="s">
        <v>49</v>
      </c>
      <c r="S24" s="55"/>
      <c r="T24" s="301">
        <f t="shared" si="0"/>
        <v>1</v>
      </c>
      <c r="U24" s="55"/>
      <c r="V24" s="32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 thickBot="1">
      <c r="B25" s="39"/>
      <c r="C25" s="465" t="s">
        <v>74</v>
      </c>
      <c r="D25" s="466"/>
      <c r="E25" s="39"/>
      <c r="F25"/>
      <c r="G25" s="38"/>
      <c r="H25" s="38"/>
      <c r="I25" s="43"/>
      <c r="J25" s="6"/>
      <c r="K25" s="299"/>
      <c r="L25"/>
      <c r="M25" s="279" t="s">
        <v>59</v>
      </c>
      <c r="N25" s="55"/>
      <c r="O25" s="304"/>
      <c r="P25" s="52">
        <v>0.5</v>
      </c>
      <c r="Q25" s="55"/>
      <c r="R25" s="90" t="s">
        <v>49</v>
      </c>
      <c r="S25" s="55"/>
      <c r="T25" s="301">
        <f t="shared" si="0"/>
        <v>0.5</v>
      </c>
      <c r="U25" s="55"/>
      <c r="V25" s="302"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5">
      <c r="B26" s="39"/>
      <c r="C26" s="327" t="s">
        <v>157</v>
      </c>
      <c r="D26" s="99" t="s">
        <v>56</v>
      </c>
      <c r="E26" s="39"/>
      <c r="F26" s="38"/>
      <c r="G26" s="102">
        <f>MAX(G17:G21)</f>
        <v>12</v>
      </c>
      <c r="H26" s="38"/>
      <c r="I26" s="303">
        <f>MAX(J17:J21)</f>
        <v>12</v>
      </c>
      <c r="J26" s="6"/>
      <c r="K26" s="299"/>
      <c r="L26"/>
      <c r="M26" s="279" t="s">
        <v>11</v>
      </c>
      <c r="N26" s="55"/>
      <c r="O26" s="304"/>
      <c r="P26" s="52">
        <v>0.5</v>
      </c>
      <c r="Q26" s="55"/>
      <c r="R26" s="90" t="s">
        <v>49</v>
      </c>
      <c r="S26" s="55"/>
      <c r="T26" s="301">
        <f t="shared" si="0"/>
        <v>0.5</v>
      </c>
      <c r="U26" s="55"/>
      <c r="V26" s="32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74"/>
      <c r="C27" s="449" t="s">
        <v>89</v>
      </c>
      <c r="D27" s="449"/>
      <c r="E27" s="39"/>
      <c r="F27" s="37"/>
      <c r="G27" s="40" t="s">
        <v>2</v>
      </c>
      <c r="H27" s="37"/>
      <c r="I27" s="43"/>
      <c r="J27" s="6"/>
      <c r="K27" s="299"/>
      <c r="L27"/>
      <c r="M27" s="279" t="s">
        <v>13</v>
      </c>
      <c r="N27" s="55"/>
      <c r="O27" s="304"/>
      <c r="P27" s="52">
        <v>0.5</v>
      </c>
      <c r="Q27" s="55"/>
      <c r="R27" s="90" t="s">
        <v>49</v>
      </c>
      <c r="S27" s="55"/>
      <c r="T27" s="301">
        <f t="shared" si="0"/>
        <v>0.5</v>
      </c>
      <c r="U27" s="5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5">
      <c r="A28" s="185"/>
      <c r="B28" s="74"/>
      <c r="C28" s="426" t="s">
        <v>160</v>
      </c>
      <c r="D28" s="426"/>
      <c r="E28" s="77">
        <v>2</v>
      </c>
      <c r="F28" s="55"/>
      <c r="G28" s="297">
        <f>E28*$A$27</f>
        <v>4</v>
      </c>
      <c r="H28" s="55"/>
      <c r="I28" s="298" t="s">
        <v>49</v>
      </c>
      <c r="J28" s="6">
        <f>IF(I28="Y",G28,0)</f>
        <v>4</v>
      </c>
      <c r="K28" s="299">
        <f>IF(OR(J28,J29,J30&gt;0),1,0)</f>
        <v>1</v>
      </c>
      <c r="L28"/>
      <c r="M28" s="279" t="s">
        <v>12</v>
      </c>
      <c r="N28" s="53"/>
      <c r="O28" s="304"/>
      <c r="P28" s="52">
        <v>0.5</v>
      </c>
      <c r="Q28" s="53"/>
      <c r="R28" s="90" t="s">
        <v>49</v>
      </c>
      <c r="S28" s="53"/>
      <c r="T28" s="301">
        <f>IF(R28="Y",P28*$L$10,"")</f>
        <v>0.5</v>
      </c>
      <c r="U28" s="53"/>
      <c r="V28" s="32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5">
      <c r="B29" s="39"/>
      <c r="C29" s="426" t="s">
        <v>44</v>
      </c>
      <c r="D29" s="426"/>
      <c r="E29" s="77">
        <v>2</v>
      </c>
      <c r="F29" s="55"/>
      <c r="G29" s="297">
        <f>E29*$A$27</f>
        <v>4</v>
      </c>
      <c r="H29" s="55"/>
      <c r="I29" s="298" t="s">
        <v>49</v>
      </c>
      <c r="J29" s="6">
        <f>IF(I29="Y",G29,0)</f>
        <v>4</v>
      </c>
      <c r="K29" s="299"/>
      <c r="L29"/>
      <c r="M29" s="44" t="s">
        <v>25</v>
      </c>
      <c r="N29" s="38"/>
      <c r="O29" s="36"/>
      <c r="P29" s="38"/>
      <c r="Q29" s="38"/>
      <c r="R29" s="41"/>
      <c r="S29" s="38"/>
      <c r="T29" s="42"/>
      <c r="U29" s="38"/>
      <c r="V29" s="43"/>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B30" s="39"/>
      <c r="C30" s="468" t="s">
        <v>79</v>
      </c>
      <c r="D30" s="469"/>
      <c r="E30" s="79">
        <v>1</v>
      </c>
      <c r="F30" s="123"/>
      <c r="G30" s="566">
        <f>E30*$A$27</f>
        <v>2</v>
      </c>
      <c r="H30" s="38"/>
      <c r="I30" s="472" t="s">
        <v>49</v>
      </c>
      <c r="J30" s="6">
        <f>IF(I30="Y",G30,0)</f>
        <v>2</v>
      </c>
      <c r="K30" s="299"/>
      <c r="L30"/>
      <c r="M30" s="306" t="s">
        <v>28</v>
      </c>
      <c r="N30" s="54"/>
      <c r="O30" s="307"/>
      <c r="P30" s="52">
        <v>2</v>
      </c>
      <c r="Q30" s="54"/>
      <c r="R30" s="90" t="s">
        <v>49</v>
      </c>
      <c r="S30" s="54"/>
      <c r="T30" s="301">
        <f t="shared" ref="T30:T36" si="2">IF(R30="Y",P30*$L$10,"")</f>
        <v>2</v>
      </c>
      <c r="U30" s="54"/>
      <c r="V30" s="326" t="s">
        <v>49</v>
      </c>
      <c r="W30" s="207">
        <f t="shared" ref="W30:W36" si="3">IF(V30="Y", T30, 0)</f>
        <v>2</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B31" s="39"/>
      <c r="C31" s="470"/>
      <c r="D31" s="471"/>
      <c r="E31"/>
      <c r="F31"/>
      <c r="G31" s="567"/>
      <c r="H31"/>
      <c r="I31" s="473"/>
      <c r="J31" s="7"/>
      <c r="K31" s="299"/>
      <c r="L31"/>
      <c r="M31" s="306" t="s">
        <v>20</v>
      </c>
      <c r="N31" s="55"/>
      <c r="O31" s="307"/>
      <c r="P31" s="52">
        <v>1</v>
      </c>
      <c r="Q31" s="55"/>
      <c r="R31" s="90" t="s">
        <v>49</v>
      </c>
      <c r="S31" s="55"/>
      <c r="T31" s="301">
        <f t="shared" si="2"/>
        <v>1</v>
      </c>
      <c r="U31" s="55"/>
      <c r="V31" s="302"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5">
      <c r="B32" s="39"/>
      <c r="C32" s="327" t="s">
        <v>157</v>
      </c>
      <c r="D32" s="102" t="s">
        <v>56</v>
      </c>
      <c r="E32" s="39">
        <f>SUM(E28:E30)</f>
        <v>5</v>
      </c>
      <c r="F32" s="38"/>
      <c r="G32" s="102">
        <f>SUM(G28:G30)</f>
        <v>10</v>
      </c>
      <c r="H32" s="38"/>
      <c r="I32" s="303">
        <f>SUM(J28:J30)</f>
        <v>10</v>
      </c>
      <c r="J32" s="6"/>
      <c r="K32" s="299"/>
      <c r="L32"/>
      <c r="M32" s="306" t="s">
        <v>17</v>
      </c>
      <c r="N32" s="55"/>
      <c r="O32" s="307"/>
      <c r="P32" s="52">
        <v>1</v>
      </c>
      <c r="Q32" s="55"/>
      <c r="R32" s="90" t="s">
        <v>49</v>
      </c>
      <c r="S32" s="55"/>
      <c r="T32" s="301">
        <f t="shared" si="2"/>
        <v>1</v>
      </c>
      <c r="U32" s="55"/>
      <c r="V32" s="326" t="s">
        <v>49</v>
      </c>
      <c r="W32" s="207">
        <f t="shared" si="3"/>
        <v>1</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74"/>
      <c r="C33" s="449" t="s">
        <v>90</v>
      </c>
      <c r="D33" s="449"/>
      <c r="E33" s="39"/>
      <c r="F33" s="37"/>
      <c r="G33" s="98" t="s">
        <v>2</v>
      </c>
      <c r="H33" s="37"/>
      <c r="I33" s="43"/>
      <c r="J33" s="6"/>
      <c r="K33" s="299"/>
      <c r="L33"/>
      <c r="M33" s="306" t="s">
        <v>19</v>
      </c>
      <c r="N33" s="55"/>
      <c r="O33" s="307"/>
      <c r="P33" s="52">
        <v>1</v>
      </c>
      <c r="Q33" s="55"/>
      <c r="R33" s="90" t="s">
        <v>49</v>
      </c>
      <c r="S33" s="55"/>
      <c r="T33" s="301">
        <f t="shared" si="2"/>
        <v>1</v>
      </c>
      <c r="U33" s="55"/>
      <c r="V33" s="302"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B34" s="39"/>
      <c r="C34" s="414" t="s">
        <v>80</v>
      </c>
      <c r="D34" s="414"/>
      <c r="E34" s="77">
        <v>0</v>
      </c>
      <c r="F34" s="55"/>
      <c r="G34" s="297">
        <f>E34*$A$33</f>
        <v>0</v>
      </c>
      <c r="H34" s="55"/>
      <c r="I34" s="298" t="s">
        <v>49</v>
      </c>
      <c r="J34" s="6">
        <f>IF(I34="Y",G34,0)</f>
        <v>0</v>
      </c>
      <c r="K34" s="299">
        <f>IF(I34="Y",1,0)</f>
        <v>1</v>
      </c>
      <c r="L34"/>
      <c r="M34" s="306" t="s">
        <v>18</v>
      </c>
      <c r="N34" s="55"/>
      <c r="O34" s="307"/>
      <c r="P34" s="52">
        <v>1</v>
      </c>
      <c r="Q34" s="55"/>
      <c r="R34" s="90" t="s">
        <v>49</v>
      </c>
      <c r="S34" s="55"/>
      <c r="T34" s="301">
        <f t="shared" si="2"/>
        <v>1</v>
      </c>
      <c r="U34" s="55"/>
      <c r="V34" s="326" t="s">
        <v>49</v>
      </c>
      <c r="W34" s="207">
        <f t="shared" si="3"/>
        <v>1</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B35" s="39"/>
      <c r="C35" s="414" t="s">
        <v>156</v>
      </c>
      <c r="D35" s="414"/>
      <c r="E35" s="77">
        <v>2.5</v>
      </c>
      <c r="F35" s="55"/>
      <c r="G35" s="297">
        <f>E35*$A$33</f>
        <v>5</v>
      </c>
      <c r="H35" s="55"/>
      <c r="I35" s="298" t="s">
        <v>50</v>
      </c>
      <c r="J35" s="6">
        <f>IF(I35="Y",G35,0)</f>
        <v>0</v>
      </c>
      <c r="K35" s="299">
        <f>IF(I35="Y",1,0)</f>
        <v>0</v>
      </c>
      <c r="L35"/>
      <c r="M35" s="306" t="s">
        <v>26</v>
      </c>
      <c r="N35" s="55"/>
      <c r="O35" s="307"/>
      <c r="P35" s="52">
        <v>1</v>
      </c>
      <c r="Q35" s="55"/>
      <c r="R35" s="90" t="s">
        <v>49</v>
      </c>
      <c r="S35" s="55"/>
      <c r="T35" s="301">
        <f t="shared" si="2"/>
        <v>1</v>
      </c>
      <c r="U35" s="55"/>
      <c r="V35" s="326" t="s">
        <v>49</v>
      </c>
      <c r="W35" s="207">
        <f t="shared" si="3"/>
        <v>1</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5">
      <c r="B36" s="39"/>
      <c r="C36" s="448" t="s">
        <v>81</v>
      </c>
      <c r="D36" s="448"/>
      <c r="E36" s="78">
        <v>2.5</v>
      </c>
      <c r="F36" s="55"/>
      <c r="G36" s="297">
        <f>E36*$A$33</f>
        <v>5</v>
      </c>
      <c r="H36" s="55"/>
      <c r="I36" s="298" t="s">
        <v>49</v>
      </c>
      <c r="J36" s="6">
        <f>IF(I36="Y",G36,0)</f>
        <v>5</v>
      </c>
      <c r="K36" s="299">
        <f>IF(I36="Y",1,0)</f>
        <v>1</v>
      </c>
      <c r="L36"/>
      <c r="M36" s="279" t="s">
        <v>16</v>
      </c>
      <c r="N36" s="55"/>
      <c r="O36" s="304"/>
      <c r="P36" s="52">
        <v>0.5</v>
      </c>
      <c r="Q36" s="55"/>
      <c r="R36" s="90" t="s">
        <v>49</v>
      </c>
      <c r="S36" s="55"/>
      <c r="T36" s="301">
        <f t="shared" si="2"/>
        <v>0.5</v>
      </c>
      <c r="U36" s="55"/>
      <c r="V36" s="326" t="s">
        <v>49</v>
      </c>
      <c r="W36" s="207">
        <f t="shared" si="3"/>
        <v>0.5</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5">
      <c r="B37" s="39"/>
      <c r="C37" s="327" t="s">
        <v>157</v>
      </c>
      <c r="D37" s="102" t="s">
        <v>56</v>
      </c>
      <c r="E37" s="39">
        <f>SUM(E34:E36)</f>
        <v>5</v>
      </c>
      <c r="F37" s="38"/>
      <c r="G37" s="102">
        <f>SUM(G34:G36)</f>
        <v>10</v>
      </c>
      <c r="H37" s="38"/>
      <c r="I37" s="308">
        <f>SUM(J34:J36)</f>
        <v>5</v>
      </c>
      <c r="J37" s="7"/>
      <c r="K37" s="299"/>
      <c r="L37"/>
      <c r="M37" s="61" t="s">
        <v>32</v>
      </c>
      <c r="N37" s="38"/>
      <c r="O37" s="38"/>
      <c r="P37" s="38"/>
      <c r="Q37" s="38"/>
      <c r="R37" s="41"/>
      <c r="S37" s="38"/>
      <c r="T37" s="42"/>
      <c r="U37" s="38"/>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5">
      <c r="B38" s="39"/>
      <c r="C38" s="39"/>
      <c r="D38" s="38"/>
      <c r="E38" s="39"/>
      <c r="F38" s="38"/>
      <c r="G38" s="38"/>
      <c r="H38" s="38"/>
      <c r="I38" s="43"/>
      <c r="J38" s="6"/>
      <c r="K38" s="299"/>
      <c r="L38"/>
      <c r="M38" s="306" t="s">
        <v>30</v>
      </c>
      <c r="N38" s="55"/>
      <c r="O38" s="307"/>
      <c r="P38" s="52">
        <v>1</v>
      </c>
      <c r="Q38" s="55"/>
      <c r="R38" s="90" t="s">
        <v>49</v>
      </c>
      <c r="S38" s="55"/>
      <c r="T38" s="301">
        <f>IF(R38="Y",P38*$L$10,"")</f>
        <v>1</v>
      </c>
      <c r="U38" s="55"/>
      <c r="V38" s="326" t="s">
        <v>49</v>
      </c>
      <c r="W38" s="207">
        <f>IF(V38="Y", T38, 0)</f>
        <v>1</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
      <c r="A39" s="185">
        <v>4</v>
      </c>
      <c r="B39" s="74"/>
      <c r="C39" s="51" t="s">
        <v>158</v>
      </c>
      <c r="D39" s="47"/>
      <c r="E39" s="39"/>
      <c r="F39" s="37"/>
      <c r="G39" s="98" t="s">
        <v>3</v>
      </c>
      <c r="H39" s="37"/>
      <c r="I39" s="43"/>
      <c r="J39" s="6"/>
      <c r="K39" s="299"/>
      <c r="L39"/>
      <c r="M39" s="306" t="s">
        <v>31</v>
      </c>
      <c r="N39" s="53"/>
      <c r="O39" s="307"/>
      <c r="P39" s="52">
        <v>0.5</v>
      </c>
      <c r="Q39" s="53"/>
      <c r="R39" s="90" t="s">
        <v>49</v>
      </c>
      <c r="S39" s="53"/>
      <c r="T39" s="301">
        <f>IF(R39="Y",P39*$L$10,"")</f>
        <v>0.5</v>
      </c>
      <c r="U39" s="53"/>
      <c r="V39" s="326" t="s">
        <v>49</v>
      </c>
      <c r="W39" s="207">
        <f>IF(V39="Y", T39, 0)</f>
        <v>0.5</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5">
      <c r="B40" s="39"/>
      <c r="C40" s="414" t="s">
        <v>35</v>
      </c>
      <c r="D40" s="414"/>
      <c r="E40" s="77">
        <v>0</v>
      </c>
      <c r="F40" s="55"/>
      <c r="G40" s="297">
        <f t="shared" ref="G40:G46" si="4">E40*$A$39</f>
        <v>0</v>
      </c>
      <c r="H40" s="55"/>
      <c r="I40" s="298" t="s">
        <v>50</v>
      </c>
      <c r="J40" s="6">
        <f t="shared" ref="J40:J46" si="5">IF(I40="Y",G40,0)</f>
        <v>0</v>
      </c>
      <c r="K40" s="299">
        <f t="shared" ref="K40:K46" si="6">IF(I40="Y",1,0)</f>
        <v>0</v>
      </c>
      <c r="L40"/>
      <c r="M40" s="142" t="s">
        <v>100</v>
      </c>
      <c r="N40" s="39"/>
      <c r="O40" s="39"/>
      <c r="P40" s="39"/>
      <c r="Q40" s="39"/>
      <c r="R40" s="35"/>
      <c r="S40" s="39"/>
      <c r="T40" s="39"/>
      <c r="U40" s="39"/>
      <c r="V40" s="35"/>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B41" s="39"/>
      <c r="C41" s="414" t="s">
        <v>46</v>
      </c>
      <c r="D41" s="414"/>
      <c r="E41" s="77">
        <v>1</v>
      </c>
      <c r="F41" s="55"/>
      <c r="G41" s="297">
        <f t="shared" si="4"/>
        <v>4</v>
      </c>
      <c r="H41" s="55"/>
      <c r="I41" s="298" t="s">
        <v>49</v>
      </c>
      <c r="J41" s="6">
        <f t="shared" si="5"/>
        <v>4</v>
      </c>
      <c r="K41" s="299">
        <f t="shared" si="6"/>
        <v>1</v>
      </c>
      <c r="L41"/>
      <c r="M41" s="37"/>
      <c r="N41" s="40"/>
      <c r="O41" s="39"/>
      <c r="P41" s="40"/>
      <c r="Q41" s="40"/>
      <c r="R41" s="106" t="s">
        <v>58</v>
      </c>
      <c r="S41" s="40"/>
      <c r="T41" s="309">
        <f>SUM(T12:T39)</f>
        <v>30</v>
      </c>
      <c r="U41" s="40"/>
      <c r="V41" s="310">
        <f>SUM(W12:W39)</f>
        <v>27.5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B42" s="39"/>
      <c r="C42" s="414" t="s">
        <v>45</v>
      </c>
      <c r="D42" s="414"/>
      <c r="E42" s="77">
        <v>2</v>
      </c>
      <c r="F42" s="55"/>
      <c r="G42" s="297">
        <f t="shared" si="4"/>
        <v>8</v>
      </c>
      <c r="H42" s="55"/>
      <c r="I42" s="298" t="s">
        <v>49</v>
      </c>
      <c r="J42" s="6">
        <f t="shared" si="5"/>
        <v>8</v>
      </c>
      <c r="K42" s="299">
        <f t="shared" si="6"/>
        <v>1</v>
      </c>
      <c r="L42"/>
      <c r="M42"/>
      <c r="N42" s="39"/>
      <c r="O42"/>
      <c r="P42"/>
      <c r="Q42" s="39"/>
      <c r="R42" s="2"/>
      <c r="S42" s="39"/>
      <c r="T42" s="2"/>
      <c r="U42" s="39"/>
      <c r="V42" s="2"/>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B43" s="39"/>
      <c r="C43" s="414" t="s">
        <v>86</v>
      </c>
      <c r="D43" s="414"/>
      <c r="E43" s="77"/>
      <c r="F43" s="55"/>
      <c r="G43" s="297"/>
      <c r="H43" s="55"/>
      <c r="I43" s="297"/>
      <c r="J43" s="6">
        <f t="shared" si="5"/>
        <v>0</v>
      </c>
      <c r="K43" s="299">
        <f t="shared" si="6"/>
        <v>0</v>
      </c>
      <c r="L43"/>
      <c r="M43" s="418" t="s">
        <v>71</v>
      </c>
      <c r="N43" s="56"/>
      <c r="O43" s="572">
        <f>(I55+V41)/(G55+T41)</f>
        <v>0.88500000000000001</v>
      </c>
      <c r="P43" s="572"/>
      <c r="Q43" s="572"/>
      <c r="R43" s="572"/>
      <c r="S43" s="572"/>
      <c r="T43" s="572"/>
      <c r="U43" s="572"/>
      <c r="V43" s="573"/>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B44" s="39"/>
      <c r="C44" s="463" t="s">
        <v>33</v>
      </c>
      <c r="D44" s="464"/>
      <c r="E44" s="77">
        <v>3</v>
      </c>
      <c r="F44" s="55"/>
      <c r="G44" s="297">
        <f t="shared" si="4"/>
        <v>12</v>
      </c>
      <c r="H44" s="55"/>
      <c r="I44" s="298" t="s">
        <v>50</v>
      </c>
      <c r="J44" s="6">
        <f t="shared" si="5"/>
        <v>0</v>
      </c>
      <c r="K44" s="299">
        <f t="shared" si="6"/>
        <v>0</v>
      </c>
      <c r="L44"/>
      <c r="M44" s="419"/>
      <c r="N44" s="57"/>
      <c r="O44" s="574"/>
      <c r="P44" s="574"/>
      <c r="Q44" s="574"/>
      <c r="R44" s="574"/>
      <c r="S44" s="574"/>
      <c r="T44" s="574"/>
      <c r="U44" s="574"/>
      <c r="V44" s="575"/>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B45" s="39"/>
      <c r="C45" s="414" t="s">
        <v>43</v>
      </c>
      <c r="D45" s="414"/>
      <c r="E45" s="77">
        <v>4</v>
      </c>
      <c r="F45" s="55"/>
      <c r="G45" s="297">
        <f t="shared" si="4"/>
        <v>16</v>
      </c>
      <c r="H45" s="55"/>
      <c r="I45" s="298" t="s">
        <v>49</v>
      </c>
      <c r="J45" s="6">
        <f t="shared" si="5"/>
        <v>16</v>
      </c>
      <c r="K45" s="299">
        <f t="shared" si="6"/>
        <v>1</v>
      </c>
      <c r="L45"/>
      <c r="M45"/>
      <c r="N45" s="39"/>
      <c r="O45"/>
      <c r="P45"/>
      <c r="Q45" s="39"/>
      <c r="R45" s="2"/>
      <c r="S45" s="39"/>
      <c r="T45" s="2"/>
      <c r="U45" s="39"/>
      <c r="V45" s="2"/>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B46" s="39"/>
      <c r="C46" s="414" t="s">
        <v>151</v>
      </c>
      <c r="D46" s="414"/>
      <c r="E46" s="77">
        <v>5</v>
      </c>
      <c r="F46" s="55"/>
      <c r="G46" s="297">
        <f t="shared" si="4"/>
        <v>20</v>
      </c>
      <c r="H46" s="55"/>
      <c r="I46" s="298" t="s">
        <v>50</v>
      </c>
      <c r="J46" s="6">
        <f t="shared" si="5"/>
        <v>0</v>
      </c>
      <c r="K46" s="299">
        <f t="shared" si="6"/>
        <v>0</v>
      </c>
      <c r="L46"/>
      <c r="M46" s="109" t="s">
        <v>63</v>
      </c>
      <c r="N46" s="58"/>
      <c r="O46" s="411" t="s">
        <v>61</v>
      </c>
      <c r="P46" s="412"/>
      <c r="Q46" s="412"/>
      <c r="R46" s="412"/>
      <c r="S46" s="412"/>
      <c r="T46" s="412"/>
      <c r="U46" s="412"/>
      <c r="V46" s="413"/>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49999999999999" customHeight="1">
      <c r="B47" s="39"/>
      <c r="C47" s="327" t="s">
        <v>157</v>
      </c>
      <c r="D47" s="311" t="s">
        <v>56</v>
      </c>
      <c r="E47" s="39"/>
      <c r="F47" s="38"/>
      <c r="G47" s="102">
        <f>MAX(G40:G46)</f>
        <v>20</v>
      </c>
      <c r="H47" s="38"/>
      <c r="I47" s="312">
        <f>MAX(J40:J46)</f>
        <v>16</v>
      </c>
      <c r="J47" s="7"/>
      <c r="K47" s="299"/>
      <c r="L47"/>
      <c r="M47" s="440" t="s">
        <v>62</v>
      </c>
      <c r="N47" s="59"/>
      <c r="O47" s="568" t="str">
        <f>IF(AA25=0,0,VLOOKUP(O43,Lookups!A2:C10,IF(O46="Industrial",2,3),TRUE))</f>
        <v>5 + Exemplary</v>
      </c>
      <c r="P47" s="568"/>
      <c r="Q47" s="568"/>
      <c r="R47" s="568"/>
      <c r="S47" s="568"/>
      <c r="T47" s="568"/>
      <c r="U47" s="568"/>
      <c r="V47" s="569"/>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49999999999999" customHeight="1" thickBot="1">
      <c r="B48" s="39"/>
      <c r="C48" s="39"/>
      <c r="D48" s="36"/>
      <c r="E48" s="39"/>
      <c r="F48" s="38"/>
      <c r="G48" s="38"/>
      <c r="H48" s="38"/>
      <c r="I48" s="48"/>
      <c r="J48" s="7"/>
      <c r="K48" s="299"/>
      <c r="L48"/>
      <c r="M48" s="441"/>
      <c r="N48" s="60"/>
      <c r="O48" s="570"/>
      <c r="P48" s="570"/>
      <c r="Q48" s="570"/>
      <c r="R48" s="570"/>
      <c r="S48" s="570"/>
      <c r="T48" s="570"/>
      <c r="U48" s="570"/>
      <c r="V48" s="571"/>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5.5">
      <c r="A49" s="185">
        <v>2</v>
      </c>
      <c r="B49" s="74"/>
      <c r="C49" s="51" t="s">
        <v>159</v>
      </c>
      <c r="D49" s="47"/>
      <c r="E49" s="39"/>
      <c r="F49" s="37"/>
      <c r="G49" s="98" t="s">
        <v>3</v>
      </c>
      <c r="H49" s="37"/>
      <c r="I49" s="43"/>
      <c r="J49" s="6"/>
      <c r="K49" s="299"/>
      <c r="L49" s="39"/>
      <c r="M49" s="114"/>
      <c r="N49" s="39"/>
      <c r="O49" s="436" t="str">
        <f>IF(AA25=0,AG15,"")</f>
        <v/>
      </c>
      <c r="P49" s="436"/>
      <c r="Q49" s="436"/>
      <c r="R49" s="436"/>
      <c r="S49" s="436"/>
      <c r="T49" s="436"/>
      <c r="U49" s="436"/>
      <c r="V49" s="436"/>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5">
      <c r="B50" s="39"/>
      <c r="C50" s="446" t="s">
        <v>34</v>
      </c>
      <c r="D50" s="447"/>
      <c r="E50" s="6">
        <v>0</v>
      </c>
      <c r="F50" s="82"/>
      <c r="G50" s="313">
        <f>E50*$A$49</f>
        <v>0</v>
      </c>
      <c r="H50" s="313"/>
      <c r="I50" s="298" t="s">
        <v>50</v>
      </c>
      <c r="J50" s="6">
        <f>IF(I50="Y",G50,0)</f>
        <v>0</v>
      </c>
      <c r="K50" s="299">
        <f>IF(I50="Y",1,0)</f>
        <v>0</v>
      </c>
      <c r="L50" s="39"/>
      <c r="M50" s="39"/>
      <c r="N50" s="39"/>
      <c r="O50" s="39"/>
      <c r="P50" s="39"/>
      <c r="Q50" s="39"/>
      <c r="R50" s="35"/>
      <c r="S50" s="39"/>
      <c r="T50" s="35"/>
      <c r="U50" s="39"/>
      <c r="V50" s="35"/>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5">
      <c r="B51" s="39"/>
      <c r="C51" s="446" t="s">
        <v>27</v>
      </c>
      <c r="D51" s="447"/>
      <c r="E51" s="6">
        <v>5</v>
      </c>
      <c r="F51" s="82"/>
      <c r="G51" s="313">
        <v>6</v>
      </c>
      <c r="H51" s="313"/>
      <c r="I51" s="298" t="s">
        <v>49</v>
      </c>
      <c r="J51" s="6">
        <f>IF(I51="Y",G51,0)</f>
        <v>6</v>
      </c>
      <c r="K51" s="299">
        <f>IF(I51="Y",1,0)</f>
        <v>1</v>
      </c>
      <c r="L51" s="39"/>
      <c r="M51" s="39"/>
      <c r="N51" s="39"/>
      <c r="O51" s="39"/>
      <c r="P51" s="39"/>
      <c r="Q51" s="39"/>
      <c r="R51" s="35"/>
      <c r="S51" s="39"/>
      <c r="T51" s="35"/>
      <c r="U51" s="39"/>
      <c r="V51" s="35"/>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B52" s="39"/>
      <c r="C52" s="463" t="s">
        <v>91</v>
      </c>
      <c r="D52" s="464"/>
      <c r="E52" s="6"/>
      <c r="F52" s="82"/>
      <c r="G52" s="313">
        <v>10</v>
      </c>
      <c r="H52" s="313"/>
      <c r="I52" s="298" t="s">
        <v>49</v>
      </c>
      <c r="J52" s="6">
        <f>IF(I52="Y",G52,0)</f>
        <v>10</v>
      </c>
      <c r="K52" s="299">
        <f>IF(I52="Y",1,0)</f>
        <v>1</v>
      </c>
      <c r="L52" s="39"/>
      <c r="M52" s="39"/>
      <c r="N52" s="39"/>
      <c r="O52" s="39"/>
      <c r="P52" s="39"/>
      <c r="Q52" s="39"/>
      <c r="R52" s="35"/>
      <c r="S52" s="39"/>
      <c r="T52" s="35"/>
      <c r="U52" s="39"/>
      <c r="V52" s="35"/>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5">
      <c r="B53" s="39"/>
      <c r="C53" s="327" t="s">
        <v>157</v>
      </c>
      <c r="D53" s="102" t="s">
        <v>56</v>
      </c>
      <c r="E53" s="39"/>
      <c r="F53" s="38"/>
      <c r="G53" s="102">
        <f>MAX(G50:G52)</f>
        <v>10</v>
      </c>
      <c r="H53" s="38"/>
      <c r="I53" s="308">
        <f>MAX(J50:J52)</f>
        <v>10</v>
      </c>
      <c r="J53" s="6"/>
      <c r="K53" s="299"/>
      <c r="L53" s="39"/>
      <c r="M53" s="39"/>
      <c r="N53" s="39"/>
      <c r="O53" s="39"/>
      <c r="P53" s="39"/>
      <c r="Q53" s="39"/>
      <c r="R53" s="35"/>
      <c r="S53" s="39"/>
      <c r="T53" s="35"/>
      <c r="U53" s="39"/>
      <c r="V53" s="35"/>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B54" s="39"/>
      <c r="C54" s="39"/>
      <c r="D54" s="102"/>
      <c r="E54" s="39"/>
      <c r="F54" s="38"/>
      <c r="G54" s="38"/>
      <c r="H54" s="38"/>
      <c r="I54" s="38"/>
      <c r="J54" s="6"/>
      <c r="K54" s="299"/>
      <c r="L54" s="39"/>
      <c r="M54" s="39"/>
      <c r="N54" s="39"/>
      <c r="O54" s="39"/>
      <c r="P54" s="39"/>
      <c r="Q54" s="39"/>
      <c r="R54" s="35"/>
      <c r="S54" s="39"/>
      <c r="T54" s="35"/>
      <c r="U54" s="39"/>
      <c r="V54" s="35"/>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5">
      <c r="B55" s="39"/>
      <c r="C55" s="39"/>
      <c r="D55" s="137" t="s">
        <v>57</v>
      </c>
      <c r="E55" s="34"/>
      <c r="F55" s="138"/>
      <c r="G55" s="314">
        <f>G14+G26+G32+G37+G47+G53</f>
        <v>70</v>
      </c>
      <c r="H55" s="138"/>
      <c r="I55" s="314">
        <f>I14+I26+I32+I37+I47+I53</f>
        <v>61</v>
      </c>
      <c r="J55" s="139"/>
      <c r="K55" s="140"/>
      <c r="L55" s="39"/>
      <c r="M55" s="39"/>
      <c r="N55" s="39"/>
      <c r="O55" s="39"/>
      <c r="P55" s="39"/>
      <c r="Q55" s="39"/>
      <c r="R55" s="39"/>
      <c r="S55" s="39"/>
      <c r="T55" s="39"/>
      <c r="U55" s="39"/>
      <c r="V55" s="39"/>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5">
      <c r="B56" s="39"/>
      <c r="C56" s="39"/>
      <c r="D56" s="137"/>
      <c r="E56" s="34"/>
      <c r="F56" s="138"/>
      <c r="G56" s="314"/>
      <c r="H56" s="138"/>
      <c r="I56" s="314"/>
      <c r="J56" s="139"/>
      <c r="K56" s="140"/>
      <c r="L56" s="39"/>
      <c r="M56" s="39"/>
      <c r="N56" s="39"/>
      <c r="O56" s="39"/>
      <c r="P56" s="39"/>
      <c r="Q56" s="39"/>
      <c r="R56" s="39"/>
      <c r="S56" s="39"/>
      <c r="T56" s="39"/>
      <c r="U56" s="39"/>
      <c r="V56" s="39"/>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B57" s="39"/>
      <c r="C57" s="141"/>
      <c r="D57" s="141"/>
      <c r="E57" s="141"/>
      <c r="F57" s="141"/>
      <c r="G57" s="141"/>
      <c r="H57" s="141"/>
      <c r="I57" s="141"/>
      <c r="J57" s="39"/>
      <c r="K57" s="31"/>
      <c r="L57" s="39"/>
      <c r="M57" s="39"/>
      <c r="N57" s="39"/>
      <c r="O57" s="39"/>
      <c r="P57" s="39"/>
      <c r="Q57" s="39"/>
      <c r="R57" s="35"/>
      <c r="S57" s="39"/>
      <c r="T57" s="35"/>
      <c r="U57" s="39"/>
      <c r="V57" s="35"/>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5">
      <c r="B58" s="39"/>
      <c r="C58" s="51" t="s">
        <v>99</v>
      </c>
      <c r="D58" s="39"/>
      <c r="E58" s="39"/>
      <c r="F58" s="39"/>
      <c r="G58" s="39"/>
      <c r="H58" s="39"/>
      <c r="I58" s="39"/>
      <c r="J58" s="39"/>
      <c r="K58" s="31"/>
      <c r="L58" s="39"/>
      <c r="M58" s="39"/>
      <c r="N58" s="39"/>
      <c r="O58" s="39"/>
      <c r="P58" s="39"/>
      <c r="Q58" s="39"/>
      <c r="R58" s="35"/>
      <c r="S58" s="39"/>
      <c r="T58" s="35"/>
      <c r="U58" s="39"/>
      <c r="V58" s="35"/>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B59" s="39"/>
      <c r="C59" s="414" t="s">
        <v>98</v>
      </c>
      <c r="D59" s="414"/>
      <c r="E59" s="77">
        <v>0</v>
      </c>
      <c r="F59" s="123"/>
      <c r="G59" s="315"/>
      <c r="H59" s="38"/>
      <c r="I59" s="39"/>
      <c r="J59" s="39"/>
      <c r="K59" s="31"/>
      <c r="L59" s="39"/>
      <c r="M59" s="39"/>
      <c r="N59" s="39"/>
      <c r="O59" s="39"/>
      <c r="P59" s="39"/>
      <c r="Q59" s="39"/>
      <c r="R59" s="35"/>
      <c r="S59" s="39"/>
      <c r="T59" s="35"/>
      <c r="U59" s="39"/>
      <c r="V59" s="35"/>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5">
      <c r="B60" s="39"/>
      <c r="C60" s="316" t="s">
        <v>133</v>
      </c>
      <c r="D60" s="317"/>
      <c r="E60" s="77"/>
      <c r="F60" s="38"/>
      <c r="G60" s="315"/>
      <c r="H60" s="38"/>
      <c r="I60" s="39"/>
      <c r="J60" s="39"/>
      <c r="K60" s="31"/>
      <c r="L60" s="39"/>
      <c r="M60" s="39"/>
      <c r="N60" s="39"/>
      <c r="O60" s="39"/>
      <c r="P60" s="39"/>
      <c r="Q60" s="39"/>
      <c r="R60" s="35"/>
      <c r="S60" s="39"/>
      <c r="T60" s="35"/>
      <c r="U60" s="39"/>
      <c r="V60" s="35"/>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5">
      <c r="B61" s="39"/>
      <c r="C61" s="576"/>
      <c r="D61" s="577"/>
      <c r="E61" s="77"/>
      <c r="F61" s="38"/>
      <c r="G61" s="315"/>
      <c r="H61" s="38"/>
      <c r="I61" s="39"/>
      <c r="J61" s="39"/>
      <c r="K61" s="31"/>
      <c r="L61" s="39"/>
      <c r="M61" s="39"/>
      <c r="N61" s="39"/>
      <c r="O61" s="39"/>
      <c r="P61" s="39"/>
      <c r="Q61" s="39"/>
      <c r="R61" s="35"/>
      <c r="S61" s="39"/>
      <c r="T61" s="35"/>
      <c r="U61" s="39"/>
      <c r="V61" s="35"/>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5">
      <c r="B62" s="39"/>
      <c r="C62" s="576"/>
      <c r="D62" s="578"/>
      <c r="E62" s="39"/>
      <c r="F62" s="39"/>
      <c r="G62"/>
      <c r="H62" s="39"/>
      <c r="I62" s="39"/>
      <c r="J62" s="39"/>
      <c r="K62" s="31"/>
      <c r="L62" s="39"/>
      <c r="M62" s="39"/>
      <c r="N62" s="39"/>
      <c r="O62" s="39"/>
      <c r="P62" s="39"/>
      <c r="Q62" s="39"/>
      <c r="R62" s="35"/>
      <c r="S62" s="39"/>
      <c r="T62" s="35"/>
      <c r="U62" s="39"/>
      <c r="V62" s="35"/>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5">
      <c r="B63" s="39"/>
      <c r="C63" s="414" t="s">
        <v>103</v>
      </c>
      <c r="D63" s="414"/>
      <c r="E63" s="39"/>
      <c r="F63" s="39"/>
      <c r="G63"/>
      <c r="H63" s="39"/>
      <c r="I63" s="39"/>
      <c r="J63" s="39"/>
      <c r="K63" s="31"/>
      <c r="L63" s="39"/>
      <c r="M63" s="39"/>
      <c r="N63" s="39"/>
      <c r="O63" s="39"/>
      <c r="P63" s="39"/>
      <c r="Q63" s="39"/>
      <c r="R63" s="35"/>
      <c r="S63" s="39"/>
      <c r="T63" s="35"/>
      <c r="U63" s="39"/>
      <c r="V63" s="35"/>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5">
      <c r="B64" s="39"/>
      <c r="C64" s="414" t="s">
        <v>104</v>
      </c>
      <c r="D64" s="414"/>
      <c r="E64" s="77">
        <v>0</v>
      </c>
      <c r="F64" s="123"/>
      <c r="G64" s="315"/>
      <c r="H64" s="318"/>
      <c r="I64" s="298" t="s">
        <v>50</v>
      </c>
      <c r="J64" s="39"/>
      <c r="K64" s="31"/>
      <c r="L64" s="39"/>
      <c r="M64" s="39"/>
      <c r="N64" s="39"/>
      <c r="O64" s="39"/>
      <c r="P64" s="39"/>
      <c r="Q64" s="39"/>
      <c r="R64" s="35"/>
      <c r="S64" s="39"/>
      <c r="T64" s="35"/>
      <c r="U64" s="39"/>
      <c r="V64" s="35"/>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2:54" ht="36" customHeight="1">
      <c r="B65" s="39"/>
      <c r="C65" s="414" t="s">
        <v>111</v>
      </c>
      <c r="D65" s="414"/>
      <c r="E65" s="77"/>
      <c r="F65" s="123"/>
      <c r="G65" s="315"/>
      <c r="H65" s="318"/>
      <c r="I65" s="298" t="s">
        <v>50</v>
      </c>
      <c r="J65" s="39"/>
      <c r="K65" s="31"/>
      <c r="L65" s="39"/>
      <c r="M65" s="39"/>
      <c r="N65" s="39"/>
      <c r="O65" s="39"/>
      <c r="P65" s="39"/>
      <c r="Q65" s="39"/>
      <c r="R65" s="35"/>
      <c r="S65" s="39"/>
      <c r="T65" s="35"/>
      <c r="U65" s="39"/>
      <c r="V65" s="35"/>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2:54" ht="15.5">
      <c r="B66" s="39"/>
      <c r="C66" s="463" t="s">
        <v>105</v>
      </c>
      <c r="D66" s="464"/>
      <c r="E66" s="77"/>
      <c r="F66" s="123"/>
      <c r="G66" s="315"/>
      <c r="H66" s="318"/>
      <c r="I66" s="298" t="s">
        <v>50</v>
      </c>
      <c r="J66" s="39"/>
      <c r="K66" s="31"/>
      <c r="L66" s="39"/>
      <c r="M66" s="39"/>
      <c r="N66" s="39"/>
      <c r="O66" s="39"/>
      <c r="P66" s="39"/>
      <c r="Q66" s="39"/>
      <c r="R66" s="35"/>
      <c r="S66" s="39"/>
      <c r="T66" s="35"/>
      <c r="U66" s="39"/>
      <c r="V66" s="35"/>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2:54" ht="15.5">
      <c r="B67" s="39"/>
      <c r="C67" s="453" t="s">
        <v>106</v>
      </c>
      <c r="D67" s="454"/>
      <c r="E67" s="77"/>
      <c r="F67" s="123"/>
      <c r="G67" s="315"/>
      <c r="H67" s="318"/>
      <c r="I67" s="319" t="s">
        <v>50</v>
      </c>
      <c r="J67" s="39"/>
      <c r="K67" s="31"/>
      <c r="L67" s="39"/>
      <c r="M67" s="39"/>
      <c r="N67" s="39"/>
      <c r="O67" s="39"/>
      <c r="P67" s="39"/>
      <c r="Q67" s="39"/>
      <c r="R67" s="35"/>
      <c r="S67" s="39"/>
      <c r="T67" s="35"/>
      <c r="U67" s="39"/>
      <c r="V67" s="35"/>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2:54" ht="15.5">
      <c r="B68" s="39"/>
      <c r="C68" s="414" t="s">
        <v>94</v>
      </c>
      <c r="D68" s="414"/>
      <c r="E68" s="77"/>
      <c r="F68" s="123"/>
      <c r="G68" s="474" t="s">
        <v>134</v>
      </c>
      <c r="H68" s="475"/>
      <c r="I68" s="475"/>
      <c r="J68" s="475"/>
      <c r="K68" s="476"/>
      <c r="L68" s="39"/>
      <c r="M68" s="39"/>
      <c r="N68" s="39"/>
      <c r="O68" s="39"/>
      <c r="P68" s="39"/>
      <c r="Q68" s="39"/>
      <c r="R68" s="35"/>
      <c r="S68" s="39"/>
      <c r="T68" s="35"/>
      <c r="U68" s="39"/>
      <c r="V68" s="35"/>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2:54" ht="31.5" customHeight="1">
      <c r="B69" s="39"/>
      <c r="C69" s="463" t="s">
        <v>102</v>
      </c>
      <c r="D69" s="464"/>
      <c r="E69" s="77"/>
      <c r="F69" s="123"/>
      <c r="G69" s="315"/>
      <c r="H69" s="38"/>
      <c r="I69" s="38"/>
      <c r="J69" s="39"/>
      <c r="K69" s="31"/>
      <c r="L69" s="39"/>
      <c r="M69" s="39"/>
      <c r="N69" s="39"/>
      <c r="O69" s="39"/>
      <c r="P69" s="39"/>
      <c r="Q69" s="39"/>
      <c r="R69" s="35"/>
      <c r="S69" s="39"/>
      <c r="T69" s="35"/>
      <c r="U69" s="39"/>
      <c r="V69" s="35"/>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2:54" ht="15.5">
      <c r="B70" s="39"/>
      <c r="C70" s="453" t="s">
        <v>107</v>
      </c>
      <c r="D70" s="454"/>
      <c r="E70" s="77"/>
      <c r="F70" s="123"/>
      <c r="G70" s="474" t="s">
        <v>134</v>
      </c>
      <c r="H70" s="475"/>
      <c r="I70" s="475"/>
      <c r="J70" s="475"/>
      <c r="K70" s="476"/>
      <c r="L70" s="39"/>
      <c r="M70" s="39"/>
      <c r="N70" s="39"/>
      <c r="O70" s="39"/>
      <c r="P70" s="39"/>
      <c r="Q70" s="39"/>
      <c r="R70" s="35"/>
      <c r="S70" s="39"/>
      <c r="T70" s="35"/>
      <c r="U70" s="39"/>
      <c r="V70" s="35"/>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2:54" ht="15.5">
      <c r="B71" s="39"/>
      <c r="C71" s="414" t="s">
        <v>108</v>
      </c>
      <c r="D71" s="414"/>
      <c r="E71" s="77"/>
      <c r="F71" s="123"/>
      <c r="G71" s="474" t="s">
        <v>134</v>
      </c>
      <c r="H71" s="475"/>
      <c r="I71" s="475"/>
      <c r="J71" s="475"/>
      <c r="K71" s="476"/>
      <c r="L71" s="39"/>
      <c r="M71" s="39"/>
      <c r="N71" s="39"/>
      <c r="O71" s="39"/>
      <c r="P71" s="39"/>
      <c r="Q71" s="39"/>
      <c r="R71" s="35"/>
      <c r="S71" s="39"/>
      <c r="T71" s="35"/>
      <c r="U71" s="39"/>
      <c r="V71" s="35"/>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2:54" ht="15.5">
      <c r="B72" s="39"/>
      <c r="C72" s="414" t="s">
        <v>109</v>
      </c>
      <c r="D72" s="414"/>
      <c r="E72" s="77"/>
      <c r="F72" s="123"/>
      <c r="G72" s="474" t="s">
        <v>134</v>
      </c>
      <c r="H72" s="475"/>
      <c r="I72" s="475"/>
      <c r="J72" s="475"/>
      <c r="K72" s="476"/>
      <c r="L72" s="39"/>
      <c r="M72" s="39"/>
      <c r="N72" s="39"/>
      <c r="O72" s="39"/>
      <c r="P72" s="39"/>
      <c r="Q72" s="39"/>
      <c r="R72" s="35"/>
      <c r="S72" s="39"/>
      <c r="T72" s="35"/>
      <c r="U72" s="39"/>
      <c r="V72" s="35"/>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2:54" ht="15.5">
      <c r="B73" s="39"/>
      <c r="C73" s="414" t="s">
        <v>110</v>
      </c>
      <c r="D73" s="414"/>
      <c r="E73" s="77"/>
      <c r="F73" s="123"/>
      <c r="G73" s="474" t="s">
        <v>134</v>
      </c>
      <c r="H73" s="475"/>
      <c r="I73" s="475"/>
      <c r="J73" s="475"/>
      <c r="K73" s="476"/>
      <c r="L73" s="39"/>
      <c r="M73" s="39"/>
      <c r="N73" s="39"/>
      <c r="O73" s="39"/>
      <c r="P73" s="39"/>
      <c r="Q73" s="39"/>
      <c r="R73" s="35"/>
      <c r="S73" s="39"/>
      <c r="T73" s="35"/>
      <c r="U73" s="39"/>
      <c r="V73" s="35"/>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2:54" ht="15.5">
      <c r="B74" s="39"/>
      <c r="C74" s="579" t="s">
        <v>101</v>
      </c>
      <c r="D74" s="579"/>
      <c r="E74" s="77"/>
      <c r="F74" s="123"/>
      <c r="G74" s="474"/>
      <c r="H74" s="475"/>
      <c r="I74" s="475"/>
      <c r="J74" s="475"/>
      <c r="K74" s="476"/>
      <c r="L74" s="39"/>
      <c r="M74" s="39"/>
      <c r="N74" s="39"/>
      <c r="O74" s="39"/>
      <c r="P74" s="39"/>
      <c r="Q74" s="39"/>
      <c r="R74" s="35"/>
      <c r="S74" s="39"/>
      <c r="T74" s="35"/>
      <c r="U74" s="39"/>
      <c r="V74" s="35"/>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2: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2: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2: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2: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2: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2: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4">
    <mergeCell ref="AI11:AO12"/>
    <mergeCell ref="AI13:AO15"/>
    <mergeCell ref="C72:D72"/>
    <mergeCell ref="C73:D73"/>
    <mergeCell ref="C74:D74"/>
    <mergeCell ref="G72:K72"/>
    <mergeCell ref="G73:K73"/>
    <mergeCell ref="G74:K74"/>
    <mergeCell ref="C68:D68"/>
    <mergeCell ref="C69:D69"/>
    <mergeCell ref="C70:D70"/>
    <mergeCell ref="C71:D71"/>
    <mergeCell ref="G68:K68"/>
    <mergeCell ref="G70:K70"/>
    <mergeCell ref="G71:K71"/>
    <mergeCell ref="C67:D67"/>
    <mergeCell ref="O49:V49"/>
    <mergeCell ref="C50:D50"/>
    <mergeCell ref="C51:D51"/>
    <mergeCell ref="C52:D52"/>
    <mergeCell ref="C59:D59"/>
    <mergeCell ref="C66:D66"/>
    <mergeCell ref="C33:D33"/>
    <mergeCell ref="C34:D34"/>
    <mergeCell ref="M47:M48"/>
    <mergeCell ref="C35:D35"/>
    <mergeCell ref="C61:D61"/>
    <mergeCell ref="C62:D62"/>
    <mergeCell ref="C63:D63"/>
    <mergeCell ref="C64:D64"/>
    <mergeCell ref="C65:D65"/>
    <mergeCell ref="O47:V48"/>
    <mergeCell ref="C36:D36"/>
    <mergeCell ref="C40:D40"/>
    <mergeCell ref="C41:D41"/>
    <mergeCell ref="C42:D42"/>
    <mergeCell ref="C43:D43"/>
    <mergeCell ref="M43:M44"/>
    <mergeCell ref="O43:V44"/>
    <mergeCell ref="C44:D44"/>
    <mergeCell ref="C45:D45"/>
    <mergeCell ref="C46:D46"/>
    <mergeCell ref="O46:V46"/>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AA11:AB11"/>
    <mergeCell ref="C12:D12"/>
    <mergeCell ref="C13:D13"/>
    <mergeCell ref="C17:D17"/>
    <mergeCell ref="C18:D18"/>
  </mergeCells>
  <dataValidations count="9">
    <dataValidation type="list" allowBlank="1" showInputMessage="1" showErrorMessage="1" sqref="V30:V36 V12:V28 I50:I52 I28:I30 I34:I36 I17:I21 R30:R36 R38:R39 V38:V39 R12:R28 I11:I13 I40:I42 I44:I46 I64:I67" xr:uid="{00000000-0002-0000-1600-000000000000}">
      <formula1>"Y, N"</formula1>
    </dataValidation>
    <dataValidation type="list" allowBlank="1" showInputMessage="1" showErrorMessage="1" sqref="N46:V46" xr:uid="{00000000-0002-0000-16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6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600-000003000000}"/>
    <dataValidation allowBlank="1" showInputMessage="1" showErrorMessage="1" promptTitle="EN 15978:2011" prompt="Sustainability of construction works - assessment of environmental performance of buildings - calculation method, BSi" sqref="C30" xr:uid="{00000000-0002-0000-16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600-000005000000}"/>
    <dataValidation allowBlank="1" showErrorMessage="1" promptTitle="CEN/TR 15941:2010" prompt="Sustainability of construction works - Environmental product declarations - Methodology for selection and use of generic data, BSi" sqref="C35:D35" xr:uid="{00000000-0002-0000-1600-000006000000}"/>
    <dataValidation allowBlank="1" showErrorMessage="1" sqref="C52:D52" xr:uid="{00000000-0002-0000-1600-000007000000}"/>
    <dataValidation allowBlank="1" showErrorMessage="1" promptTitle="EN 15804:2012" prompt="Sustainability of construction works - Environmental product declarations - core rules for the product category of construction products, BSi" sqref="C46:D46" xr:uid="{00000000-0002-0000-16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3D6864"/>
    <pageSetUpPr fitToPage="1"/>
  </sheetPr>
  <dimension ref="A1:BB117"/>
  <sheetViews>
    <sheetView topLeftCell="B1" workbookViewId="0"/>
  </sheetViews>
  <sheetFormatPr defaultColWidth="9.1796875" defaultRowHeight="14.5"/>
  <cols>
    <col min="1" max="1" width="4.26953125" style="145" hidden="1" customWidth="1"/>
    <col min="2" max="2" width="4.26953125" style="146" customWidth="1"/>
    <col min="3" max="3" width="68.54296875" style="145" customWidth="1"/>
    <col min="4" max="4" width="7.1796875" style="145" bestFit="1" customWidth="1"/>
    <col min="5" max="5" width="7.1796875" style="145" hidden="1" customWidth="1"/>
    <col min="6" max="6" width="0.54296875" style="145" customWidth="1"/>
    <col min="7" max="7" width="6" style="145" customWidth="1"/>
    <col min="8" max="8" width="0.54296875" style="145" customWidth="1"/>
    <col min="9" max="9" width="7.453125" style="145" customWidth="1"/>
    <col min="10" max="10" width="5.26953125" style="145" hidden="1" customWidth="1"/>
    <col min="11" max="11" width="6.7265625" style="266" bestFit="1" customWidth="1"/>
    <col min="12" max="12" width="4.7265625" style="145" hidden="1" customWidth="1"/>
    <col min="13" max="13" width="57.7265625" style="145" bestFit="1" customWidth="1"/>
    <col min="14" max="14" width="0.54296875" style="146" customWidth="1"/>
    <col min="15" max="15" width="5.7265625" style="145" customWidth="1"/>
    <col min="16" max="16" width="5.7265625" style="145" hidden="1" customWidth="1"/>
    <col min="17" max="17" width="0.54296875" style="146" customWidth="1"/>
    <col min="18" max="18" width="9" style="237" customWidth="1"/>
    <col min="19" max="19" width="0.54296875" style="146" customWidth="1"/>
    <col min="20" max="20" width="7.7265625" style="237" bestFit="1" customWidth="1"/>
    <col min="21" max="21" width="0.54296875" style="146" customWidth="1"/>
    <col min="22" max="22" width="7.1796875" style="237" bestFit="1" customWidth="1"/>
    <col min="23" max="23" width="3.81640625" style="237" hidden="1" customWidth="1"/>
    <col min="24" max="25" width="9.1796875" style="265" hidden="1" customWidth="1"/>
    <col min="26" max="26" width="9.81640625" style="265" hidden="1" customWidth="1"/>
    <col min="27" max="33" width="9.1796875" style="145" hidden="1" customWidth="1"/>
    <col min="34" max="16384" width="9.179687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43" t="s">
        <v>147</v>
      </c>
      <c r="D2" s="543"/>
      <c r="E2" s="543"/>
      <c r="F2" s="543"/>
      <c r="G2" s="543"/>
      <c r="H2" s="543"/>
      <c r="I2" s="543"/>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12.9" customHeight="1" thickBot="1">
      <c r="A5" s="157"/>
      <c r="B5" s="158"/>
      <c r="C5" s="549" t="s">
        <v>141</v>
      </c>
      <c r="D5" s="550"/>
      <c r="E5" s="550"/>
      <c r="F5" s="550"/>
      <c r="G5" s="550"/>
      <c r="H5" s="550"/>
      <c r="I5" s="550"/>
      <c r="J5" s="550"/>
      <c r="K5" s="550"/>
      <c r="L5" s="550"/>
      <c r="M5" s="550"/>
      <c r="N5" s="550"/>
      <c r="O5" s="550"/>
      <c r="P5" s="550"/>
      <c r="Q5" s="550"/>
      <c r="R5" s="550"/>
      <c r="S5" s="550"/>
      <c r="T5" s="550"/>
      <c r="U5" s="550"/>
      <c r="V5" s="551"/>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44"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45"/>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46" t="s">
        <v>76</v>
      </c>
      <c r="AB11" s="546"/>
      <c r="AC11" s="146"/>
      <c r="AD11" s="146"/>
      <c r="AE11" s="146"/>
      <c r="AF11" s="146"/>
      <c r="AG11" s="146"/>
      <c r="AH11" s="146"/>
      <c r="AI11" s="461" t="s">
        <v>170</v>
      </c>
      <c r="AJ11" s="461"/>
      <c r="AK11" s="461"/>
      <c r="AL11" s="461"/>
      <c r="AM11" s="461"/>
      <c r="AN11" s="461"/>
      <c r="AO11" s="461"/>
      <c r="AP11" s="146"/>
      <c r="AQ11" s="146"/>
      <c r="AR11" s="146"/>
      <c r="AS11" s="146"/>
      <c r="AT11" s="146"/>
      <c r="AU11" s="146"/>
      <c r="AV11" s="146"/>
      <c r="AW11" s="146"/>
      <c r="AX11" s="146"/>
      <c r="AY11" s="146"/>
      <c r="AZ11" s="146"/>
      <c r="BA11" s="146"/>
    </row>
    <row r="12" spans="1:53" ht="15.5">
      <c r="C12" s="526" t="s">
        <v>68</v>
      </c>
      <c r="D12" s="527"/>
      <c r="E12" s="190">
        <v>1</v>
      </c>
      <c r="F12" s="85"/>
      <c r="G12" s="83">
        <f>E12*$A$10</f>
        <v>2</v>
      </c>
      <c r="H12" s="85"/>
      <c r="I12" s="200" t="s">
        <v>49</v>
      </c>
      <c r="J12" s="190">
        <f>IF(I12="Y",G12,0)</f>
        <v>2</v>
      </c>
      <c r="K12" s="122"/>
      <c r="L12" s="201"/>
      <c r="M12" s="202" t="s">
        <v>23</v>
      </c>
      <c r="N12" s="203"/>
      <c r="O12" s="204" t="s">
        <v>21</v>
      </c>
      <c r="P12" s="205">
        <v>2</v>
      </c>
      <c r="Q12" s="203"/>
      <c r="R12" s="32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61"/>
      <c r="AJ12" s="461"/>
      <c r="AK12" s="461"/>
      <c r="AL12" s="461"/>
      <c r="AM12" s="461"/>
      <c r="AN12" s="461"/>
      <c r="AO12" s="461"/>
      <c r="AP12" s="146"/>
      <c r="AQ12" s="146"/>
      <c r="AR12" s="146"/>
      <c r="AS12" s="146"/>
      <c r="AT12" s="146"/>
      <c r="AU12" s="146"/>
      <c r="AV12" s="146"/>
      <c r="AW12" s="146"/>
      <c r="AX12" s="146"/>
      <c r="AY12" s="146"/>
      <c r="AZ12" s="146"/>
      <c r="BA12" s="146"/>
    </row>
    <row r="13" spans="1:53" ht="15.5">
      <c r="C13" s="531" t="s">
        <v>69</v>
      </c>
      <c r="D13" s="531"/>
      <c r="E13" s="190">
        <v>2</v>
      </c>
      <c r="F13" s="85"/>
      <c r="G13" s="83">
        <f>E13*$A$10</f>
        <v>4</v>
      </c>
      <c r="H13" s="85"/>
      <c r="I13" s="200" t="s">
        <v>49</v>
      </c>
      <c r="J13" s="190">
        <f>IF(I13="Y",G13,0)</f>
        <v>4</v>
      </c>
      <c r="K13" s="122"/>
      <c r="L13" s="201"/>
      <c r="M13" s="202" t="s">
        <v>9</v>
      </c>
      <c r="N13" s="85"/>
      <c r="O13" s="204" t="s">
        <v>21</v>
      </c>
      <c r="P13" s="205">
        <v>2</v>
      </c>
      <c r="Q13" s="85"/>
      <c r="R13" s="32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62" t="s">
        <v>171</v>
      </c>
      <c r="AJ13" s="462"/>
      <c r="AK13" s="462"/>
      <c r="AL13" s="462"/>
      <c r="AM13" s="462"/>
      <c r="AN13" s="462"/>
      <c r="AO13" s="462"/>
      <c r="AP13" s="146"/>
      <c r="AQ13" s="146"/>
      <c r="AR13" s="146"/>
      <c r="AS13" s="146"/>
      <c r="AT13" s="146"/>
      <c r="AU13" s="146"/>
      <c r="AV13" s="146"/>
      <c r="AW13" s="146"/>
      <c r="AX13" s="146"/>
      <c r="AY13" s="146"/>
      <c r="AZ13" s="146"/>
      <c r="BA13" s="146"/>
    </row>
    <row r="14" spans="1:53" ht="15.5">
      <c r="C14" s="146"/>
      <c r="D14" s="211" t="s">
        <v>56</v>
      </c>
      <c r="E14" s="146"/>
      <c r="F14" s="135"/>
      <c r="G14" s="100">
        <f>SUM(G11:G13)</f>
        <v>8</v>
      </c>
      <c r="H14" s="135"/>
      <c r="I14" s="101">
        <f>SUM(J11:J13)</f>
        <v>8</v>
      </c>
      <c r="J14" s="190"/>
      <c r="K14" s="122"/>
      <c r="L14" s="201"/>
      <c r="M14" s="202" t="s">
        <v>6</v>
      </c>
      <c r="N14" s="85"/>
      <c r="O14" s="212"/>
      <c r="P14" s="205">
        <v>2</v>
      </c>
      <c r="Q14" s="85"/>
      <c r="R14" s="320" t="s">
        <v>49</v>
      </c>
      <c r="S14" s="85"/>
      <c r="T14" s="87">
        <f t="shared" si="0"/>
        <v>2</v>
      </c>
      <c r="U14" s="85"/>
      <c r="V14" s="326" t="s">
        <v>49</v>
      </c>
      <c r="W14" s="207">
        <f t="shared" si="1"/>
        <v>2</v>
      </c>
      <c r="X14" s="149"/>
      <c r="Y14" s="149"/>
      <c r="Z14" s="209"/>
      <c r="AA14" s="210">
        <f>K28</f>
        <v>1</v>
      </c>
      <c r="AB14" s="146"/>
      <c r="AC14" s="146"/>
      <c r="AD14" s="146"/>
      <c r="AE14" s="146"/>
      <c r="AF14" s="146"/>
      <c r="AG14" s="146"/>
      <c r="AH14" s="146"/>
      <c r="AI14" s="462"/>
      <c r="AJ14" s="462"/>
      <c r="AK14" s="462"/>
      <c r="AL14" s="462"/>
      <c r="AM14" s="462"/>
      <c r="AN14" s="462"/>
      <c r="AO14" s="462"/>
      <c r="AP14" s="146"/>
      <c r="AQ14" s="146"/>
      <c r="AR14" s="146"/>
      <c r="AS14" s="146"/>
      <c r="AT14" s="146"/>
      <c r="AU14" s="146"/>
      <c r="AV14" s="146"/>
      <c r="AW14" s="146"/>
      <c r="AX14" s="146"/>
      <c r="AY14" s="146"/>
      <c r="AZ14" s="146"/>
      <c r="BA14" s="146"/>
    </row>
    <row r="15" spans="1:53" ht="15.5">
      <c r="C15" s="213"/>
      <c r="D15" s="213"/>
      <c r="E15" s="213"/>
      <c r="F15" s="213"/>
      <c r="G15" s="213"/>
      <c r="H15" s="213"/>
      <c r="I15" s="213"/>
      <c r="J15" s="213"/>
      <c r="K15" s="122"/>
      <c r="L15" s="201"/>
      <c r="M15" s="202" t="s">
        <v>14</v>
      </c>
      <c r="N15" s="85"/>
      <c r="O15" s="204" t="s">
        <v>21</v>
      </c>
      <c r="P15" s="205">
        <v>2</v>
      </c>
      <c r="Q15" s="85"/>
      <c r="R15" s="32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62"/>
      <c r="AJ15" s="462"/>
      <c r="AK15" s="462"/>
      <c r="AL15" s="462"/>
      <c r="AM15" s="462"/>
      <c r="AN15" s="462"/>
      <c r="AO15" s="462"/>
      <c r="AP15" s="146"/>
      <c r="AQ15" s="146"/>
      <c r="AR15" s="146"/>
      <c r="AS15" s="146"/>
      <c r="AT15" s="146"/>
      <c r="AU15" s="146"/>
      <c r="AV15" s="146"/>
      <c r="AW15" s="146"/>
      <c r="AX15" s="146"/>
      <c r="AY15" s="146"/>
      <c r="AZ15" s="146"/>
      <c r="BA15" s="146"/>
    </row>
    <row r="16" spans="1:53" ht="18.5">
      <c r="A16" s="185">
        <v>2</v>
      </c>
      <c r="B16" s="186"/>
      <c r="C16" s="187" t="s">
        <v>70</v>
      </c>
      <c r="D16" s="214"/>
      <c r="E16" s="146"/>
      <c r="F16" s="215"/>
      <c r="G16" s="216" t="s">
        <v>3</v>
      </c>
      <c r="H16" s="215"/>
      <c r="I16" s="217"/>
      <c r="J16" s="190"/>
      <c r="K16" s="122"/>
      <c r="L16" s="201"/>
      <c r="M16" s="202" t="s">
        <v>22</v>
      </c>
      <c r="N16" s="85"/>
      <c r="O16" s="212"/>
      <c r="P16" s="205">
        <v>2</v>
      </c>
      <c r="Q16" s="85"/>
      <c r="R16" s="320" t="s">
        <v>49</v>
      </c>
      <c r="S16" s="85"/>
      <c r="T16" s="87">
        <f t="shared" si="0"/>
        <v>2</v>
      </c>
      <c r="U16" s="85"/>
      <c r="V16" s="326" t="s">
        <v>49</v>
      </c>
      <c r="W16" s="207">
        <f t="shared" si="1"/>
        <v>2</v>
      </c>
      <c r="X16" s="149"/>
      <c r="Y16" s="149"/>
      <c r="Z16" s="209"/>
      <c r="AA16" s="210">
        <f>SUM(K40:K46)</f>
        <v>3</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5">
      <c r="C17" s="547" t="s">
        <v>4</v>
      </c>
      <c r="D17" s="547"/>
      <c r="E17" s="218">
        <v>1</v>
      </c>
      <c r="F17" s="85"/>
      <c r="G17" s="83">
        <f>E17*$A$16</f>
        <v>2</v>
      </c>
      <c r="H17" s="85"/>
      <c r="I17" s="200" t="s">
        <v>50</v>
      </c>
      <c r="J17" s="190">
        <f>IF(I17="Y",G17,0)</f>
        <v>0</v>
      </c>
      <c r="K17" s="121">
        <f>IF(OR(J17,J18,J19,J20,J21&gt;0),1,0)</f>
        <v>1</v>
      </c>
      <c r="M17" s="202" t="s">
        <v>36</v>
      </c>
      <c r="N17" s="85"/>
      <c r="O17" s="204" t="s">
        <v>21</v>
      </c>
      <c r="P17" s="205">
        <v>2</v>
      </c>
      <c r="Q17" s="85"/>
      <c r="R17" s="320" t="s">
        <v>49</v>
      </c>
      <c r="S17" s="85"/>
      <c r="T17" s="87">
        <f t="shared" si="0"/>
        <v>2</v>
      </c>
      <c r="U17" s="85"/>
      <c r="V17" s="326" t="s">
        <v>49</v>
      </c>
      <c r="W17" s="207">
        <f t="shared" si="1"/>
        <v>2</v>
      </c>
      <c r="X17" s="149">
        <f>IF(OR(R17="N",W17&gt;0),1,0)</f>
        <v>1</v>
      </c>
      <c r="Y17" s="149"/>
      <c r="Z17" s="209"/>
      <c r="AA17" s="210">
        <f>SUM(K50:K52)</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5">
      <c r="C18" s="547" t="s">
        <v>42</v>
      </c>
      <c r="D18" s="547"/>
      <c r="E18" s="218">
        <v>2</v>
      </c>
      <c r="F18" s="85"/>
      <c r="G18" s="83">
        <f>E18*$A$16</f>
        <v>4</v>
      </c>
      <c r="H18" s="85"/>
      <c r="I18" s="200" t="s">
        <v>50</v>
      </c>
      <c r="J18" s="190">
        <f>IF(I18="Y",G18,0)</f>
        <v>0</v>
      </c>
      <c r="K18" s="121"/>
      <c r="M18" s="202" t="s">
        <v>7</v>
      </c>
      <c r="N18" s="85"/>
      <c r="O18" s="212"/>
      <c r="P18" s="205">
        <v>1</v>
      </c>
      <c r="Q18" s="85"/>
      <c r="R18" s="320" t="s">
        <v>49</v>
      </c>
      <c r="S18" s="85"/>
      <c r="T18" s="87">
        <f t="shared" si="0"/>
        <v>1</v>
      </c>
      <c r="U18" s="85"/>
      <c r="V18" s="32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5">
      <c r="C19" s="542" t="s">
        <v>5</v>
      </c>
      <c r="D19" s="542"/>
      <c r="E19" s="219">
        <v>3</v>
      </c>
      <c r="F19" s="85"/>
      <c r="G19" s="83">
        <f>E19*$A$16</f>
        <v>6</v>
      </c>
      <c r="H19" s="85"/>
      <c r="I19" s="200" t="s">
        <v>49</v>
      </c>
      <c r="J19" s="190">
        <f>IF(I19="Y",G19,0)</f>
        <v>6</v>
      </c>
      <c r="K19" s="121"/>
      <c r="M19" s="202" t="s">
        <v>41</v>
      </c>
      <c r="N19" s="85"/>
      <c r="O19" s="212"/>
      <c r="P19" s="205">
        <v>1</v>
      </c>
      <c r="Q19" s="85"/>
      <c r="R19" s="320" t="s">
        <v>49</v>
      </c>
      <c r="S19" s="85"/>
      <c r="T19" s="87">
        <f t="shared" si="0"/>
        <v>1</v>
      </c>
      <c r="U19" s="85"/>
      <c r="V19" s="206" t="s">
        <v>50</v>
      </c>
      <c r="W19" s="207">
        <f t="shared" si="1"/>
        <v>0</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5">
      <c r="C20" s="542" t="s">
        <v>87</v>
      </c>
      <c r="D20" s="542"/>
      <c r="E20" s="220">
        <v>4</v>
      </c>
      <c r="G20" s="84">
        <f>E20*$A$16</f>
        <v>8</v>
      </c>
      <c r="I20" s="206" t="s">
        <v>50</v>
      </c>
      <c r="J20" s="190">
        <f>IF(I20="Y",G20,0)</f>
        <v>0</v>
      </c>
      <c r="K20" s="121"/>
      <c r="M20" s="202" t="s">
        <v>40</v>
      </c>
      <c r="N20" s="85"/>
      <c r="O20" s="212"/>
      <c r="P20" s="205">
        <v>1</v>
      </c>
      <c r="Q20" s="85"/>
      <c r="R20" s="320" t="s">
        <v>49</v>
      </c>
      <c r="S20" s="85"/>
      <c r="T20" s="87">
        <f t="shared" si="0"/>
        <v>1</v>
      </c>
      <c r="U20" s="8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5">
      <c r="C21" s="548" t="s">
        <v>161</v>
      </c>
      <c r="D21" s="548"/>
      <c r="E21" s="219">
        <v>6</v>
      </c>
      <c r="F21" s="85"/>
      <c r="G21" s="83">
        <f>E21*$A$16</f>
        <v>12</v>
      </c>
      <c r="H21" s="85"/>
      <c r="I21" s="206" t="s">
        <v>50</v>
      </c>
      <c r="J21" s="190">
        <f>IF(I21="Y",G21,0)</f>
        <v>0</v>
      </c>
      <c r="K21" s="121"/>
      <c r="M21" s="202" t="s">
        <v>15</v>
      </c>
      <c r="N21" s="85"/>
      <c r="O21" s="212"/>
      <c r="P21" s="205">
        <v>1</v>
      </c>
      <c r="Q21" s="85"/>
      <c r="R21" s="320" t="s">
        <v>49</v>
      </c>
      <c r="S21" s="85"/>
      <c r="T21" s="87">
        <f t="shared" si="0"/>
        <v>1</v>
      </c>
      <c r="U21" s="85"/>
      <c r="V21" s="32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5">
      <c r="C22" s="538" t="s">
        <v>72</v>
      </c>
      <c r="D22" s="539"/>
      <c r="G22" s="135"/>
      <c r="H22" s="135"/>
      <c r="I22" s="217"/>
      <c r="J22" s="190"/>
      <c r="K22" s="121"/>
      <c r="M22" s="202" t="s">
        <v>10</v>
      </c>
      <c r="N22" s="85"/>
      <c r="O22" s="204" t="s">
        <v>21</v>
      </c>
      <c r="P22" s="205">
        <v>1</v>
      </c>
      <c r="Q22" s="85"/>
      <c r="R22" s="32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5">
      <c r="C23" s="538" t="s">
        <v>73</v>
      </c>
      <c r="D23" s="539"/>
      <c r="E23" s="146"/>
      <c r="G23" s="135"/>
      <c r="H23" s="135"/>
      <c r="I23" s="217"/>
      <c r="J23" s="190"/>
      <c r="K23" s="121"/>
      <c r="M23" s="202" t="s">
        <v>8</v>
      </c>
      <c r="N23" s="85"/>
      <c r="O23" s="204" t="s">
        <v>21</v>
      </c>
      <c r="P23" s="205">
        <v>1</v>
      </c>
      <c r="Q23" s="85"/>
      <c r="R23" s="32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 thickBot="1">
      <c r="C24" s="538" t="s">
        <v>88</v>
      </c>
      <c r="D24" s="539"/>
      <c r="E24" s="146"/>
      <c r="G24" s="135"/>
      <c r="H24" s="135"/>
      <c r="I24" s="217"/>
      <c r="J24" s="190"/>
      <c r="K24" s="121"/>
      <c r="M24" s="202" t="s">
        <v>37</v>
      </c>
      <c r="N24" s="85"/>
      <c r="O24" s="212"/>
      <c r="P24" s="205">
        <v>1</v>
      </c>
      <c r="Q24" s="85"/>
      <c r="R24" s="320" t="s">
        <v>49</v>
      </c>
      <c r="S24" s="85"/>
      <c r="T24" s="87">
        <f t="shared" si="0"/>
        <v>1</v>
      </c>
      <c r="U24" s="85"/>
      <c r="V24" s="32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 thickBot="1">
      <c r="C25" s="540" t="s">
        <v>74</v>
      </c>
      <c r="D25" s="541"/>
      <c r="E25" s="146"/>
      <c r="G25" s="135"/>
      <c r="H25" s="135"/>
      <c r="I25" s="217"/>
      <c r="J25" s="190"/>
      <c r="K25" s="121"/>
      <c r="M25" s="202" t="s">
        <v>59</v>
      </c>
      <c r="N25" s="85"/>
      <c r="O25" s="212"/>
      <c r="P25" s="205">
        <v>0.5</v>
      </c>
      <c r="Q25" s="85"/>
      <c r="R25" s="320" t="s">
        <v>49</v>
      </c>
      <c r="S25" s="85"/>
      <c r="T25" s="87">
        <f t="shared" si="0"/>
        <v>0.5</v>
      </c>
      <c r="U25" s="85"/>
      <c r="V25" s="326" t="s">
        <v>49</v>
      </c>
      <c r="W25" s="207">
        <f t="shared" si="1"/>
        <v>0.5</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5">
      <c r="C26" s="327" t="s">
        <v>157</v>
      </c>
      <c r="D26" s="211" t="s">
        <v>56</v>
      </c>
      <c r="E26" s="146"/>
      <c r="F26" s="135"/>
      <c r="G26" s="100">
        <f>MAX(G17:G21)</f>
        <v>12</v>
      </c>
      <c r="H26" s="135"/>
      <c r="I26" s="101">
        <f>MAX(J17:J21)</f>
        <v>6</v>
      </c>
      <c r="J26" s="190"/>
      <c r="K26" s="121"/>
      <c r="M26" s="202" t="s">
        <v>11</v>
      </c>
      <c r="N26" s="85"/>
      <c r="O26" s="212"/>
      <c r="P26" s="205">
        <v>0.5</v>
      </c>
      <c r="Q26" s="85"/>
      <c r="R26" s="320" t="s">
        <v>49</v>
      </c>
      <c r="S26" s="85"/>
      <c r="T26" s="87">
        <f t="shared" si="0"/>
        <v>0.5</v>
      </c>
      <c r="U26" s="85"/>
      <c r="V26" s="32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30" t="s">
        <v>89</v>
      </c>
      <c r="D27" s="530"/>
      <c r="E27" s="146"/>
      <c r="F27" s="215"/>
      <c r="G27" s="238" t="s">
        <v>2</v>
      </c>
      <c r="H27" s="215"/>
      <c r="I27" s="217"/>
      <c r="J27" s="190"/>
      <c r="K27" s="121"/>
      <c r="M27" s="202" t="s">
        <v>13</v>
      </c>
      <c r="N27" s="85"/>
      <c r="O27" s="212"/>
      <c r="P27" s="205">
        <v>0.5</v>
      </c>
      <c r="Q27" s="85"/>
      <c r="R27" s="320" t="s">
        <v>49</v>
      </c>
      <c r="S27" s="85"/>
      <c r="T27" s="87">
        <f t="shared" si="0"/>
        <v>0.5</v>
      </c>
      <c r="U27" s="8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5">
      <c r="A28" s="185"/>
      <c r="B28" s="186"/>
      <c r="C28" s="542" t="s">
        <v>160</v>
      </c>
      <c r="D28" s="542"/>
      <c r="E28" s="219">
        <v>2</v>
      </c>
      <c r="F28" s="85"/>
      <c r="G28" s="83">
        <f>E28*$A$27</f>
        <v>4</v>
      </c>
      <c r="H28" s="85"/>
      <c r="I28" s="200" t="s">
        <v>50</v>
      </c>
      <c r="J28" s="190">
        <f>IF(I28="Y",G28,0)</f>
        <v>0</v>
      </c>
      <c r="K28" s="121">
        <f>IF(OR(J28,J29,J30&gt;0),1,0)</f>
        <v>1</v>
      </c>
      <c r="M28" s="202" t="s">
        <v>12</v>
      </c>
      <c r="N28" s="223"/>
      <c r="O28" s="212"/>
      <c r="P28" s="205">
        <v>0.5</v>
      </c>
      <c r="Q28" s="223"/>
      <c r="R28" s="320" t="s">
        <v>49</v>
      </c>
      <c r="S28" s="223"/>
      <c r="T28" s="87">
        <f>IF(R28="Y",P28*$L$10,"")</f>
        <v>0.5</v>
      </c>
      <c r="U28" s="223"/>
      <c r="V28" s="32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5">
      <c r="C29" s="542" t="s">
        <v>44</v>
      </c>
      <c r="D29" s="542"/>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2" t="s">
        <v>79</v>
      </c>
      <c r="D30" s="533"/>
      <c r="E30" s="228">
        <v>1</v>
      </c>
      <c r="F30" s="229"/>
      <c r="G30" s="427">
        <f>E30*$A$27</f>
        <v>2</v>
      </c>
      <c r="H30" s="135"/>
      <c r="I30" s="528" t="s">
        <v>50</v>
      </c>
      <c r="J30" s="190">
        <f>IF(I30="Y",G30,0)</f>
        <v>0</v>
      </c>
      <c r="K30" s="121"/>
      <c r="M30" s="230" t="s">
        <v>28</v>
      </c>
      <c r="N30" s="203"/>
      <c r="O30" s="231"/>
      <c r="P30" s="205">
        <v>2</v>
      </c>
      <c r="Q30" s="203"/>
      <c r="R30" s="320" t="s">
        <v>49</v>
      </c>
      <c r="S30" s="203"/>
      <c r="T30" s="87">
        <f t="shared" ref="T30:T36" si="2">IF(R30="Y",P30*$L$10,"")</f>
        <v>2</v>
      </c>
      <c r="U30" s="203"/>
      <c r="V30" s="326" t="s">
        <v>49</v>
      </c>
      <c r="W30" s="207">
        <f t="shared" ref="W30:W36" si="3">IF(V30="Y", T30, 0)</f>
        <v>2</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4"/>
      <c r="D31" s="535"/>
      <c r="G31" s="428"/>
      <c r="I31" s="529"/>
      <c r="J31" s="232"/>
      <c r="K31" s="121"/>
      <c r="M31" s="230" t="s">
        <v>20</v>
      </c>
      <c r="N31" s="85"/>
      <c r="O31" s="231"/>
      <c r="P31" s="205">
        <v>1</v>
      </c>
      <c r="Q31" s="85"/>
      <c r="R31" s="32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5">
      <c r="C32" s="327" t="s">
        <v>157</v>
      </c>
      <c r="D32" s="100" t="s">
        <v>56</v>
      </c>
      <c r="E32" s="146">
        <f>SUM(E28:E30)</f>
        <v>5</v>
      </c>
      <c r="F32" s="135"/>
      <c r="G32" s="100">
        <f>SUM(G28:G30)</f>
        <v>10</v>
      </c>
      <c r="H32" s="135"/>
      <c r="I32" s="101">
        <f>SUM(J28:J30)</f>
        <v>4</v>
      </c>
      <c r="J32" s="190"/>
      <c r="K32" s="121"/>
      <c r="M32" s="230" t="s">
        <v>17</v>
      </c>
      <c r="N32" s="85"/>
      <c r="O32" s="231"/>
      <c r="P32" s="205">
        <v>1</v>
      </c>
      <c r="Q32" s="85"/>
      <c r="R32" s="320" t="s">
        <v>49</v>
      </c>
      <c r="S32" s="85"/>
      <c r="T32" s="87">
        <f t="shared" si="2"/>
        <v>1</v>
      </c>
      <c r="U32" s="85"/>
      <c r="V32" s="326" t="s">
        <v>49</v>
      </c>
      <c r="W32" s="207">
        <f t="shared" si="3"/>
        <v>1</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30" t="s">
        <v>90</v>
      </c>
      <c r="D33" s="530"/>
      <c r="E33" s="146"/>
      <c r="F33" s="215"/>
      <c r="G33" s="216" t="s">
        <v>2</v>
      </c>
      <c r="H33" s="215"/>
      <c r="I33" s="217"/>
      <c r="J33" s="190"/>
      <c r="K33" s="121"/>
      <c r="M33" s="230" t="s">
        <v>19</v>
      </c>
      <c r="N33" s="85"/>
      <c r="O33" s="231"/>
      <c r="P33" s="205">
        <v>1</v>
      </c>
      <c r="Q33" s="85"/>
      <c r="R33" s="32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17" t="s">
        <v>80</v>
      </c>
      <c r="D34" s="517"/>
      <c r="E34" s="219">
        <v>0</v>
      </c>
      <c r="F34" s="85"/>
      <c r="G34" s="83">
        <f>E34*$A$33</f>
        <v>0</v>
      </c>
      <c r="H34" s="85"/>
      <c r="I34" s="200" t="s">
        <v>49</v>
      </c>
      <c r="J34" s="190">
        <f>IF(I34="Y",G34,0)</f>
        <v>0</v>
      </c>
      <c r="K34" s="121">
        <f>IF(I34="Y",1,0)</f>
        <v>1</v>
      </c>
      <c r="M34" s="230" t="s">
        <v>18</v>
      </c>
      <c r="N34" s="85"/>
      <c r="O34" s="231"/>
      <c r="P34" s="205">
        <v>1</v>
      </c>
      <c r="Q34" s="85"/>
      <c r="R34" s="320" t="s">
        <v>49</v>
      </c>
      <c r="S34" s="85"/>
      <c r="T34" s="87">
        <f t="shared" si="2"/>
        <v>1</v>
      </c>
      <c r="U34" s="85"/>
      <c r="V34" s="326" t="s">
        <v>49</v>
      </c>
      <c r="W34" s="207">
        <f t="shared" si="3"/>
        <v>1</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517" t="s">
        <v>156</v>
      </c>
      <c r="D35" s="517"/>
      <c r="E35" s="219">
        <v>2.5</v>
      </c>
      <c r="F35" s="85"/>
      <c r="G35" s="83">
        <f>E35*$A$33</f>
        <v>5</v>
      </c>
      <c r="H35" s="85"/>
      <c r="I35" s="200" t="s">
        <v>50</v>
      </c>
      <c r="J35" s="190">
        <f>IF(I35="Y",G35,0)</f>
        <v>0</v>
      </c>
      <c r="K35" s="121">
        <f>IF(I35="Y",1,0)</f>
        <v>0</v>
      </c>
      <c r="M35" s="230" t="s">
        <v>26</v>
      </c>
      <c r="N35" s="85"/>
      <c r="O35" s="231"/>
      <c r="P35" s="205">
        <v>1</v>
      </c>
      <c r="Q35" s="85"/>
      <c r="R35" s="320" t="s">
        <v>49</v>
      </c>
      <c r="S35" s="85"/>
      <c r="T35" s="87">
        <f t="shared" si="2"/>
        <v>1</v>
      </c>
      <c r="U35" s="85"/>
      <c r="V35" s="326" t="s">
        <v>49</v>
      </c>
      <c r="W35" s="207">
        <f t="shared" si="3"/>
        <v>1</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5">
      <c r="C36" s="531" t="s">
        <v>81</v>
      </c>
      <c r="D36" s="531"/>
      <c r="E36" s="233">
        <v>2.5</v>
      </c>
      <c r="F36" s="85"/>
      <c r="G36" s="83">
        <f>E36*$A$33</f>
        <v>5</v>
      </c>
      <c r="H36" s="85"/>
      <c r="I36" s="200" t="s">
        <v>49</v>
      </c>
      <c r="J36" s="190">
        <f>IF(I36="Y",G36,0)</f>
        <v>5</v>
      </c>
      <c r="K36" s="121">
        <f>IF(I36="Y",1,0)</f>
        <v>1</v>
      </c>
      <c r="M36" s="202" t="s">
        <v>16</v>
      </c>
      <c r="N36" s="85"/>
      <c r="O36" s="212"/>
      <c r="P36" s="205">
        <v>0.5</v>
      </c>
      <c r="Q36" s="85"/>
      <c r="R36" s="320" t="s">
        <v>49</v>
      </c>
      <c r="S36" s="85"/>
      <c r="T36" s="87">
        <f t="shared" si="2"/>
        <v>0.5</v>
      </c>
      <c r="U36" s="85"/>
      <c r="V36" s="326" t="s">
        <v>49</v>
      </c>
      <c r="W36" s="207">
        <f t="shared" si="3"/>
        <v>0.5</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5">
      <c r="C37" s="327" t="s">
        <v>157</v>
      </c>
      <c r="D37" s="100" t="s">
        <v>56</v>
      </c>
      <c r="E37" s="146">
        <f>SUM(E34:E36)</f>
        <v>5</v>
      </c>
      <c r="F37" s="135"/>
      <c r="G37" s="100">
        <f>SUM(G34:G36)</f>
        <v>10</v>
      </c>
      <c r="H37" s="135"/>
      <c r="I37" s="103">
        <f>SUM(J34:J36)</f>
        <v>5</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5">
      <c r="C38" s="146"/>
      <c r="D38" s="135"/>
      <c r="E38" s="146"/>
      <c r="F38" s="135"/>
      <c r="G38" s="135"/>
      <c r="H38" s="135"/>
      <c r="I38" s="217"/>
      <c r="J38" s="190"/>
      <c r="K38" s="121"/>
      <c r="M38" s="230" t="s">
        <v>30</v>
      </c>
      <c r="N38" s="85"/>
      <c r="O38" s="231"/>
      <c r="P38" s="205">
        <v>1</v>
      </c>
      <c r="Q38" s="85"/>
      <c r="R38" s="320" t="s">
        <v>49</v>
      </c>
      <c r="S38" s="85"/>
      <c r="T38" s="87">
        <f>IF(R38="Y",P38*$L$10,"")</f>
        <v>1</v>
      </c>
      <c r="U38" s="85"/>
      <c r="V38" s="206"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
      <c r="A39" s="185">
        <v>4</v>
      </c>
      <c r="B39" s="186"/>
      <c r="C39" s="235" t="s">
        <v>158</v>
      </c>
      <c r="D39" s="214"/>
      <c r="E39" s="146"/>
      <c r="F39" s="215"/>
      <c r="G39" s="216" t="s">
        <v>3</v>
      </c>
      <c r="H39" s="215"/>
      <c r="I39" s="217"/>
      <c r="J39" s="190"/>
      <c r="K39" s="121"/>
      <c r="M39" s="230" t="s">
        <v>31</v>
      </c>
      <c r="N39" s="223"/>
      <c r="O39" s="231"/>
      <c r="P39" s="205">
        <v>0.5</v>
      </c>
      <c r="Q39" s="223"/>
      <c r="R39" s="320" t="s">
        <v>49</v>
      </c>
      <c r="S39" s="223"/>
      <c r="T39" s="87">
        <f>IF(R39="Y",P39*$L$10,"")</f>
        <v>0.5</v>
      </c>
      <c r="U39" s="223"/>
      <c r="V39" s="206" t="s">
        <v>50</v>
      </c>
      <c r="W39" s="207">
        <f>IF(V39="Y", T39, 0)</f>
        <v>0</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5">
      <c r="C40" s="517" t="s">
        <v>35</v>
      </c>
      <c r="D40" s="517"/>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17" t="s">
        <v>46</v>
      </c>
      <c r="D41" s="517"/>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25.5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17" t="s">
        <v>45</v>
      </c>
      <c r="D42" s="517"/>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17" t="s">
        <v>86</v>
      </c>
      <c r="D43" s="517"/>
      <c r="E43" s="219"/>
      <c r="F43" s="85"/>
      <c r="G43" s="83"/>
      <c r="H43" s="85"/>
      <c r="I43" s="83"/>
      <c r="J43" s="190">
        <f t="shared" si="5"/>
        <v>0</v>
      </c>
      <c r="K43" s="121">
        <f t="shared" si="6"/>
        <v>0</v>
      </c>
      <c r="M43" s="536" t="s">
        <v>71</v>
      </c>
      <c r="N43" s="242"/>
      <c r="O43" s="420">
        <f>(I55+V41)/(G55+T41)</f>
        <v>0.745</v>
      </c>
      <c r="P43" s="420"/>
      <c r="Q43" s="420"/>
      <c r="R43" s="420"/>
      <c r="S43" s="420"/>
      <c r="T43" s="420"/>
      <c r="U43" s="420"/>
      <c r="V43" s="421"/>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63" t="s">
        <v>33</v>
      </c>
      <c r="D44" s="464"/>
      <c r="E44" s="219">
        <v>3</v>
      </c>
      <c r="F44" s="85"/>
      <c r="G44" s="83">
        <f t="shared" si="4"/>
        <v>12</v>
      </c>
      <c r="H44" s="85"/>
      <c r="I44" s="200" t="s">
        <v>50</v>
      </c>
      <c r="J44" s="190">
        <f t="shared" si="5"/>
        <v>0</v>
      </c>
      <c r="K44" s="121">
        <f t="shared" si="6"/>
        <v>0</v>
      </c>
      <c r="M44" s="537"/>
      <c r="N44" s="243"/>
      <c r="O44" s="422"/>
      <c r="P44" s="422"/>
      <c r="Q44" s="422"/>
      <c r="R44" s="422"/>
      <c r="S44" s="422"/>
      <c r="T44" s="422"/>
      <c r="U44" s="422"/>
      <c r="V44" s="423"/>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4" t="s">
        <v>43</v>
      </c>
      <c r="D45" s="414"/>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4" t="s">
        <v>151</v>
      </c>
      <c r="D46" s="414"/>
      <c r="E46" s="219">
        <v>5</v>
      </c>
      <c r="F46" s="85"/>
      <c r="G46" s="83">
        <f t="shared" si="4"/>
        <v>20</v>
      </c>
      <c r="H46" s="85"/>
      <c r="I46" s="200" t="s">
        <v>50</v>
      </c>
      <c r="J46" s="190">
        <f t="shared" si="5"/>
        <v>0</v>
      </c>
      <c r="K46" s="121">
        <f t="shared" si="6"/>
        <v>0</v>
      </c>
      <c r="M46" s="244" t="s">
        <v>63</v>
      </c>
      <c r="N46" s="245"/>
      <c r="O46" s="411" t="s">
        <v>61</v>
      </c>
      <c r="P46" s="412"/>
      <c r="Q46" s="412"/>
      <c r="R46" s="412"/>
      <c r="S46" s="412"/>
      <c r="T46" s="412"/>
      <c r="U46" s="412"/>
      <c r="V46" s="413"/>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49999999999999" customHeight="1">
      <c r="C47" s="327" t="s">
        <v>157</v>
      </c>
      <c r="D47" s="246" t="s">
        <v>56</v>
      </c>
      <c r="E47" s="146"/>
      <c r="F47" s="135"/>
      <c r="G47" s="100">
        <f>MAX(G40:G46)</f>
        <v>20</v>
      </c>
      <c r="H47" s="135"/>
      <c r="I47" s="104">
        <f>MAX(J40:J46)</f>
        <v>16</v>
      </c>
      <c r="J47" s="232"/>
      <c r="K47" s="121"/>
      <c r="M47" s="522" t="s">
        <v>62</v>
      </c>
      <c r="N47" s="247"/>
      <c r="O47" s="442">
        <f>IF(AA25=0,0,VLOOKUP(O43,Lookups!A2:C10,IF(O46="Industrial",2,3),TRUE))</f>
        <v>2</v>
      </c>
      <c r="P47" s="442"/>
      <c r="Q47" s="442"/>
      <c r="R47" s="442"/>
      <c r="S47" s="442"/>
      <c r="T47" s="442"/>
      <c r="U47" s="442"/>
      <c r="V47" s="443"/>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49999999999999" customHeight="1" thickBot="1">
      <c r="C48" s="146"/>
      <c r="D48" s="224"/>
      <c r="E48" s="146"/>
      <c r="F48" s="135"/>
      <c r="G48" s="135"/>
      <c r="H48" s="135"/>
      <c r="I48" s="248"/>
      <c r="J48" s="232"/>
      <c r="K48" s="121"/>
      <c r="M48" s="523"/>
      <c r="N48" s="249"/>
      <c r="O48" s="444"/>
      <c r="P48" s="444"/>
      <c r="Q48" s="444"/>
      <c r="R48" s="444"/>
      <c r="S48" s="444"/>
      <c r="T48" s="444"/>
      <c r="U48" s="444"/>
      <c r="V48" s="445"/>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5.5">
      <c r="A49" s="185">
        <v>2</v>
      </c>
      <c r="B49" s="186"/>
      <c r="C49" s="235" t="s">
        <v>159</v>
      </c>
      <c r="D49" s="214"/>
      <c r="E49" s="146"/>
      <c r="F49" s="215"/>
      <c r="G49" s="216" t="s">
        <v>3</v>
      </c>
      <c r="H49" s="215"/>
      <c r="I49" s="217"/>
      <c r="J49" s="190"/>
      <c r="K49" s="121"/>
      <c r="L49" s="146"/>
      <c r="M49" s="250"/>
      <c r="O49" s="525" t="str">
        <f>IF(AA25=0,AG15,"")</f>
        <v/>
      </c>
      <c r="P49" s="525"/>
      <c r="Q49" s="525"/>
      <c r="R49" s="525"/>
      <c r="S49" s="525"/>
      <c r="T49" s="525"/>
      <c r="U49" s="525"/>
      <c r="V49" s="525"/>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5">
      <c r="C50" s="526" t="s">
        <v>34</v>
      </c>
      <c r="D50" s="527"/>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5">
      <c r="C51" s="526" t="s">
        <v>27</v>
      </c>
      <c r="D51" s="527"/>
      <c r="E51" s="190">
        <v>5</v>
      </c>
      <c r="F51" s="251"/>
      <c r="G51" s="86">
        <v>6</v>
      </c>
      <c r="H51" s="86"/>
      <c r="I51" s="200" t="s">
        <v>50</v>
      </c>
      <c r="J51" s="190">
        <f>IF(I51="Y",G51,0)</f>
        <v>0</v>
      </c>
      <c r="K51" s="121">
        <f>IF(I51="Y",1,0)</f>
        <v>0</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18" t="s">
        <v>91</v>
      </c>
      <c r="D52" s="519"/>
      <c r="E52" s="190"/>
      <c r="F52" s="251"/>
      <c r="G52" s="86">
        <v>10</v>
      </c>
      <c r="H52" s="86"/>
      <c r="I52" s="200" t="s">
        <v>49</v>
      </c>
      <c r="J52" s="190">
        <f>IF(I52="Y",G52,0)</f>
        <v>10</v>
      </c>
      <c r="K52" s="121">
        <f>IF(I52="Y",1,0)</f>
        <v>1</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5">
      <c r="C53" s="327" t="s">
        <v>157</v>
      </c>
      <c r="D53" s="100" t="s">
        <v>56</v>
      </c>
      <c r="E53" s="146"/>
      <c r="F53" s="135"/>
      <c r="G53" s="100">
        <f>MAX(G50:G52)</f>
        <v>10</v>
      </c>
      <c r="H53" s="135"/>
      <c r="I53" s="103">
        <f>MAX(J50:J52)</f>
        <v>10</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5">
      <c r="C55" s="146"/>
      <c r="D55" s="252" t="s">
        <v>57</v>
      </c>
      <c r="E55" s="188"/>
      <c r="F55" s="253"/>
      <c r="G55" s="105">
        <f>G14+G26+G32+G37+G47+G53</f>
        <v>70</v>
      </c>
      <c r="H55" s="253"/>
      <c r="I55" s="105">
        <f>I14+I26+I32+I37+I47+I53</f>
        <v>49</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17" t="s">
        <v>98</v>
      </c>
      <c r="D59" s="517"/>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31">
      <c r="C60" s="257" t="s">
        <v>135</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5">
      <c r="C61" s="477"/>
      <c r="D61" s="478"/>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5">
      <c r="C62" s="477"/>
      <c r="D62" s="489"/>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5">
      <c r="C63" s="517" t="s">
        <v>103</v>
      </c>
      <c r="D63" s="517"/>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5">
      <c r="C64" s="517" t="s">
        <v>104</v>
      </c>
      <c r="D64" s="517"/>
      <c r="E64" s="219">
        <v>0</v>
      </c>
      <c r="F64" s="229"/>
      <c r="G64" s="136"/>
      <c r="H64" s="134"/>
      <c r="I64" s="200" t="s">
        <v>50</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17" t="s">
        <v>111</v>
      </c>
      <c r="D65" s="517"/>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5">
      <c r="C66" s="518" t="s">
        <v>105</v>
      </c>
      <c r="D66" s="519"/>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5">
      <c r="C67" s="520" t="s">
        <v>106</v>
      </c>
      <c r="D67" s="521"/>
      <c r="E67" s="219"/>
      <c r="F67" s="229"/>
      <c r="G67" s="136"/>
      <c r="H67" s="134"/>
      <c r="I67" s="272" t="s">
        <v>49</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26.5" customHeight="1">
      <c r="C68" s="517" t="s">
        <v>94</v>
      </c>
      <c r="D68" s="517"/>
      <c r="E68" s="219"/>
      <c r="F68" s="229"/>
      <c r="G68" s="505" t="s">
        <v>137</v>
      </c>
      <c r="H68" s="506"/>
      <c r="I68" s="506"/>
      <c r="J68" s="506"/>
      <c r="K68" s="50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18" t="s">
        <v>102</v>
      </c>
      <c r="D69" s="519"/>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5">
      <c r="C70" s="520" t="s">
        <v>107</v>
      </c>
      <c r="D70" s="521"/>
      <c r="E70" s="219"/>
      <c r="F70" s="229"/>
      <c r="G70" s="508" t="s">
        <v>136</v>
      </c>
      <c r="H70" s="508"/>
      <c r="I70" s="508"/>
      <c r="J70" s="508"/>
      <c r="K70" s="508"/>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5">
      <c r="C71" s="517" t="s">
        <v>108</v>
      </c>
      <c r="D71" s="517"/>
      <c r="E71" s="219"/>
      <c r="F71" s="229"/>
      <c r="G71" s="508" t="s">
        <v>136</v>
      </c>
      <c r="H71" s="508"/>
      <c r="I71" s="508"/>
      <c r="J71" s="508"/>
      <c r="K71" s="508"/>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5">
      <c r="C72" s="517" t="s">
        <v>109</v>
      </c>
      <c r="D72" s="517"/>
      <c r="E72" s="219"/>
      <c r="F72" s="229"/>
      <c r="G72" s="508" t="s">
        <v>136</v>
      </c>
      <c r="H72" s="508"/>
      <c r="I72" s="508"/>
      <c r="J72" s="508"/>
      <c r="K72" s="508"/>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5">
      <c r="C73" s="554" t="s">
        <v>110</v>
      </c>
      <c r="D73" s="554"/>
      <c r="E73" s="219"/>
      <c r="F73" s="229"/>
      <c r="G73" s="508" t="s">
        <v>136</v>
      </c>
      <c r="H73" s="508"/>
      <c r="I73" s="508"/>
      <c r="J73" s="508"/>
      <c r="K73" s="508"/>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5">
      <c r="C74" s="555"/>
      <c r="D74" s="555"/>
      <c r="E74" s="275"/>
      <c r="F74" s="278"/>
      <c r="G74" s="508"/>
      <c r="H74" s="508"/>
      <c r="I74" s="508"/>
      <c r="J74" s="508"/>
      <c r="K74" s="508"/>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ht="17.25" customHeight="1">
      <c r="C75" s="276"/>
      <c r="D75" s="276"/>
      <c r="E75" s="276"/>
      <c r="F75" s="277"/>
      <c r="G75" s="276"/>
      <c r="H75" s="276"/>
      <c r="I75" s="27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ht="30.75" customHeight="1">
      <c r="C76" s="494"/>
      <c r="D76" s="494"/>
      <c r="E76" s="494"/>
      <c r="F76" s="494"/>
      <c r="G76" s="494"/>
      <c r="H76" s="494"/>
      <c r="I76" s="494"/>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ht="30" customHeight="1">
      <c r="C77" s="553"/>
      <c r="D77" s="553"/>
      <c r="E77" s="553"/>
      <c r="F77" s="553"/>
      <c r="G77" s="553"/>
      <c r="H77" s="553"/>
      <c r="I77" s="553"/>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6">
    <mergeCell ref="AI11:AO12"/>
    <mergeCell ref="AI13:AO15"/>
    <mergeCell ref="G68:K68"/>
    <mergeCell ref="C76:I76"/>
    <mergeCell ref="C77:I77"/>
    <mergeCell ref="C72:D72"/>
    <mergeCell ref="G72:K72"/>
    <mergeCell ref="C73:D73"/>
    <mergeCell ref="G73:K73"/>
    <mergeCell ref="C74:D74"/>
    <mergeCell ref="G74:K74"/>
    <mergeCell ref="C68:D68"/>
    <mergeCell ref="C69:D69"/>
    <mergeCell ref="C70:D70"/>
    <mergeCell ref="G70:K70"/>
    <mergeCell ref="C71:D71"/>
    <mergeCell ref="G71:K71"/>
    <mergeCell ref="C67:D67"/>
    <mergeCell ref="O49:V49"/>
    <mergeCell ref="C50:D50"/>
    <mergeCell ref="C51:D51"/>
    <mergeCell ref="C52:D52"/>
    <mergeCell ref="C59:D59"/>
    <mergeCell ref="C61:D61"/>
    <mergeCell ref="C62:D62"/>
    <mergeCell ref="C63:D63"/>
    <mergeCell ref="C64:D64"/>
    <mergeCell ref="C65:D65"/>
    <mergeCell ref="C66:D66"/>
    <mergeCell ref="C33:D33"/>
    <mergeCell ref="C34:D34"/>
    <mergeCell ref="M47:M48"/>
    <mergeCell ref="C35:D35"/>
    <mergeCell ref="O47:V48"/>
    <mergeCell ref="C36:D36"/>
    <mergeCell ref="C40:D40"/>
    <mergeCell ref="C41:D41"/>
    <mergeCell ref="C42:D42"/>
    <mergeCell ref="C43:D43"/>
    <mergeCell ref="M43:M44"/>
    <mergeCell ref="O43:V44"/>
    <mergeCell ref="C44:D44"/>
    <mergeCell ref="C45:D45"/>
    <mergeCell ref="C46:D46"/>
    <mergeCell ref="O46:V46"/>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AA11:AB11"/>
    <mergeCell ref="C12:D12"/>
    <mergeCell ref="C13:D13"/>
    <mergeCell ref="C17:D17"/>
    <mergeCell ref="C18:D18"/>
  </mergeCells>
  <dataValidations count="9">
    <dataValidation type="list" allowBlank="1" showInputMessage="1" showErrorMessage="1" sqref="V30:V36 V12:V28 I50:I52 I28:I30 I34:I36 I17:I21 R30:R36 R38:R39 V38:V39 R12:R28 I11:I13 I40:I42 I44:I46 I64:I67" xr:uid="{00000000-0002-0000-1700-000000000000}">
      <formula1>"Y, N"</formula1>
    </dataValidation>
    <dataValidation type="list" allowBlank="1" showInputMessage="1" showErrorMessage="1" sqref="N46:V46" xr:uid="{00000000-0002-0000-17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7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700-000003000000}"/>
    <dataValidation allowBlank="1" showInputMessage="1" showErrorMessage="1" promptTitle="EN 15978:2011" prompt="Sustainability of construction works - assessment of environmental performance of buildings - calculation method, BSi" sqref="C30" xr:uid="{00000000-0002-0000-17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700-000005000000}"/>
    <dataValidation allowBlank="1" showInputMessage="1" showErrorMessage="1" promptTitle="CEN/TR 15941:2010" prompt="Sustainability of construction works - Environmental product declarations - Methodology for selection and use of generic data, BSi" sqref="C35:D35" xr:uid="{00000000-0002-0000-1700-000006000000}"/>
    <dataValidation allowBlank="1" showErrorMessage="1" sqref="C52:D52" xr:uid="{00000000-0002-0000-1700-000007000000}"/>
    <dataValidation allowBlank="1" showErrorMessage="1" promptTitle="EN 15804:2012" prompt="Sustainability of construction works - Environmental product declarations - core rules for the product category of construction products, BSi" sqref="C46:D46" xr:uid="{00000000-0002-0000-17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rgb="FF3D6864"/>
    <pageSetUpPr fitToPage="1"/>
  </sheetPr>
  <dimension ref="A1:BB116"/>
  <sheetViews>
    <sheetView topLeftCell="B1" workbookViewId="0"/>
  </sheetViews>
  <sheetFormatPr defaultColWidth="9.1796875" defaultRowHeight="14.5"/>
  <cols>
    <col min="1" max="1" width="4.26953125" style="145" hidden="1" customWidth="1"/>
    <col min="2" max="2" width="4.26953125" style="146" customWidth="1"/>
    <col min="3" max="3" width="68.54296875" style="145" customWidth="1"/>
    <col min="4" max="4" width="7.1796875" style="145" bestFit="1" customWidth="1"/>
    <col min="5" max="5" width="7.1796875" style="145" hidden="1" customWidth="1"/>
    <col min="6" max="6" width="0.54296875" style="145" customWidth="1"/>
    <col min="7" max="7" width="6" style="145" customWidth="1"/>
    <col min="8" max="8" width="0.54296875" style="145" customWidth="1"/>
    <col min="9" max="9" width="7.453125" style="145" customWidth="1"/>
    <col min="10" max="10" width="5.26953125" style="145" hidden="1" customWidth="1"/>
    <col min="11" max="11" width="6.7265625" style="266" bestFit="1" customWidth="1"/>
    <col min="12" max="12" width="4.7265625" style="145" hidden="1" customWidth="1"/>
    <col min="13" max="13" width="57.7265625" style="145" bestFit="1" customWidth="1"/>
    <col min="14" max="14" width="0.54296875" style="146" customWidth="1"/>
    <col min="15" max="15" width="5.7265625" style="145" customWidth="1"/>
    <col min="16" max="16" width="5.7265625" style="145" hidden="1" customWidth="1"/>
    <col min="17" max="17" width="0.54296875" style="146" customWidth="1"/>
    <col min="18" max="18" width="9" style="237" customWidth="1"/>
    <col min="19" max="19" width="0.54296875" style="146" customWidth="1"/>
    <col min="20" max="20" width="7.7265625" style="237" bestFit="1" customWidth="1"/>
    <col min="21" max="21" width="0.54296875" style="146" customWidth="1"/>
    <col min="22" max="22" width="7.1796875" style="237" bestFit="1" customWidth="1"/>
    <col min="23" max="23" width="3.81640625" style="237" hidden="1" customWidth="1"/>
    <col min="24" max="25" width="9.1796875" style="265" hidden="1" customWidth="1"/>
    <col min="26" max="26" width="9.81640625" style="265" hidden="1" customWidth="1"/>
    <col min="27" max="33" width="9.1796875" style="145" hidden="1" customWidth="1"/>
    <col min="34" max="16384" width="9.179687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43" t="s">
        <v>147</v>
      </c>
      <c r="D2" s="543"/>
      <c r="E2" s="543"/>
      <c r="F2" s="543"/>
      <c r="G2" s="543"/>
      <c r="H2" s="543"/>
      <c r="I2" s="543"/>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3.75" customHeight="1" thickBot="1">
      <c r="C3" s="267"/>
      <c r="D3" s="267"/>
      <c r="E3" s="267"/>
      <c r="F3" s="267"/>
      <c r="G3" s="267"/>
      <c r="H3" s="267"/>
      <c r="I3" s="267"/>
      <c r="K3" s="268"/>
      <c r="L3" s="267"/>
      <c r="M3" s="267"/>
      <c r="N3" s="267"/>
      <c r="O3" s="267"/>
      <c r="P3" s="267"/>
      <c r="Q3" s="267"/>
      <c r="R3" s="267"/>
      <c r="S3" s="267"/>
      <c r="T3" s="267"/>
      <c r="U3" s="267"/>
      <c r="V3" s="267"/>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19.5" customHeight="1">
      <c r="C4" s="152" t="s">
        <v>112</v>
      </c>
      <c r="D4" s="269"/>
      <c r="E4" s="269"/>
      <c r="F4" s="269"/>
      <c r="G4" s="269"/>
      <c r="H4" s="269"/>
      <c r="I4" s="269"/>
      <c r="J4" s="270"/>
      <c r="K4" s="269"/>
      <c r="L4" s="269"/>
      <c r="M4" s="269"/>
      <c r="N4" s="269"/>
      <c r="O4" s="269"/>
      <c r="P4" s="269"/>
      <c r="Q4" s="269"/>
      <c r="R4" s="269"/>
      <c r="S4" s="269"/>
      <c r="T4" s="269"/>
      <c r="U4" s="269"/>
      <c r="V4" s="271"/>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47" customHeight="1" thickBot="1">
      <c r="C5" s="560" t="s">
        <v>142</v>
      </c>
      <c r="D5" s="561"/>
      <c r="E5" s="561"/>
      <c r="F5" s="561"/>
      <c r="G5" s="561"/>
      <c r="H5" s="561"/>
      <c r="I5" s="561"/>
      <c r="J5" s="561"/>
      <c r="K5" s="561"/>
      <c r="L5" s="561"/>
      <c r="M5" s="561"/>
      <c r="N5" s="561"/>
      <c r="O5" s="561"/>
      <c r="P5" s="561"/>
      <c r="Q5" s="561"/>
      <c r="R5" s="561"/>
      <c r="S5" s="561"/>
      <c r="T5" s="561"/>
      <c r="U5" s="561"/>
      <c r="V5" s="562"/>
      <c r="W5" s="148"/>
      <c r="X5" s="149"/>
      <c r="Y5" s="149"/>
      <c r="Z5" s="149"/>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6.75" customHeight="1">
      <c r="C6" s="146"/>
      <c r="D6" s="146"/>
      <c r="E6" s="146"/>
      <c r="F6" s="146"/>
      <c r="G6" s="146"/>
      <c r="H6" s="146"/>
      <c r="I6" s="146"/>
      <c r="J6" s="146"/>
      <c r="K6" s="147"/>
      <c r="L6" s="146"/>
      <c r="M6" s="146"/>
      <c r="O6" s="146"/>
      <c r="P6" s="146"/>
      <c r="R6" s="148"/>
      <c r="T6" s="148"/>
      <c r="V6" s="148"/>
      <c r="W6" s="148"/>
      <c r="X6" s="149"/>
      <c r="Y6" s="149"/>
      <c r="Z6" s="149"/>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44"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45"/>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18.5">
      <c r="A9" s="185">
        <v>2</v>
      </c>
      <c r="B9" s="186"/>
      <c r="C9" s="187" t="s">
        <v>39</v>
      </c>
      <c r="D9" s="146"/>
      <c r="E9" s="146"/>
      <c r="F9" s="188"/>
      <c r="G9" s="189" t="s">
        <v>2</v>
      </c>
      <c r="H9" s="188"/>
      <c r="I9" s="188"/>
      <c r="J9" s="190"/>
      <c r="K9" s="120"/>
      <c r="L9" s="191">
        <v>1</v>
      </c>
      <c r="M9" s="192" t="s">
        <v>78</v>
      </c>
      <c r="N9" s="147"/>
      <c r="O9" s="147"/>
      <c r="P9" s="147"/>
      <c r="Q9" s="147"/>
      <c r="R9" s="165"/>
      <c r="S9" s="147"/>
      <c r="T9" s="165"/>
      <c r="U9" s="147"/>
      <c r="V9" s="193"/>
      <c r="W9" s="194"/>
      <c r="X9" s="195"/>
      <c r="Y9" s="195"/>
      <c r="Z9" s="19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5">
      <c r="C10" s="197" t="s">
        <v>1</v>
      </c>
      <c r="D10" s="198" t="s">
        <v>21</v>
      </c>
      <c r="E10" s="199">
        <v>1</v>
      </c>
      <c r="F10" s="85"/>
      <c r="G10" s="83">
        <f>E10*$A$9</f>
        <v>2</v>
      </c>
      <c r="H10" s="85"/>
      <c r="I10" s="200" t="s">
        <v>49</v>
      </c>
      <c r="J10" s="190">
        <f>IF(I10="Y",G10,0)</f>
        <v>2</v>
      </c>
      <c r="K10" s="121">
        <f>IF(I10="Y",1,0)</f>
        <v>1</v>
      </c>
      <c r="M10" s="187" t="s">
        <v>24</v>
      </c>
      <c r="N10" s="148"/>
      <c r="O10" s="148"/>
      <c r="P10" s="148"/>
      <c r="Q10" s="148"/>
      <c r="R10" s="165"/>
      <c r="S10" s="148"/>
      <c r="T10" s="189" t="s">
        <v>2</v>
      </c>
      <c r="U10" s="148"/>
      <c r="V10" s="193"/>
      <c r="W10" s="194"/>
      <c r="X10" s="149"/>
      <c r="Y10" s="149"/>
      <c r="Z10" s="149"/>
      <c r="AA10" s="546" t="s">
        <v>76</v>
      </c>
      <c r="AB10" s="546"/>
      <c r="AC10" s="146"/>
      <c r="AD10" s="146"/>
      <c r="AE10" s="146"/>
      <c r="AF10" s="146"/>
      <c r="AG10" s="146"/>
      <c r="AH10" s="146"/>
      <c r="AI10" s="461" t="s">
        <v>170</v>
      </c>
      <c r="AJ10" s="461"/>
      <c r="AK10" s="461"/>
      <c r="AL10" s="461"/>
      <c r="AM10" s="461"/>
      <c r="AN10" s="461"/>
      <c r="AO10" s="461"/>
      <c r="AP10" s="146"/>
      <c r="AQ10" s="146"/>
      <c r="AR10" s="146"/>
      <c r="AS10" s="146"/>
      <c r="AT10" s="146"/>
      <c r="AU10" s="146"/>
      <c r="AV10" s="146"/>
      <c r="AW10" s="146"/>
      <c r="AX10" s="146"/>
      <c r="AY10" s="146"/>
      <c r="AZ10" s="146"/>
      <c r="BA10" s="146"/>
    </row>
    <row r="11" spans="1:53" ht="15.5">
      <c r="C11" s="526" t="s">
        <v>68</v>
      </c>
      <c r="D11" s="527"/>
      <c r="E11" s="190">
        <v>1</v>
      </c>
      <c r="F11" s="85"/>
      <c r="G11" s="83">
        <f>E11*$A$9</f>
        <v>2</v>
      </c>
      <c r="H11" s="85"/>
      <c r="I11" s="200" t="s">
        <v>49</v>
      </c>
      <c r="J11" s="190">
        <f>IF(I11="Y",G11,0)</f>
        <v>2</v>
      </c>
      <c r="K11" s="122"/>
      <c r="L11" s="201"/>
      <c r="M11" s="202" t="s">
        <v>23</v>
      </c>
      <c r="N11" s="203"/>
      <c r="O11" s="204" t="s">
        <v>21</v>
      </c>
      <c r="P11" s="205">
        <v>2</v>
      </c>
      <c r="Q11" s="203"/>
      <c r="R11" s="90" t="s">
        <v>49</v>
      </c>
      <c r="S11" s="203"/>
      <c r="T11" s="87">
        <f t="shared" ref="T11:T26" si="0">IF(R11="Y",P11*$L$9,"")</f>
        <v>2</v>
      </c>
      <c r="U11" s="203"/>
      <c r="V11" s="325" t="s">
        <v>49</v>
      </c>
      <c r="W11" s="207">
        <f t="shared" ref="W11:W26" si="1">IF(V11="Y", T11, 0)</f>
        <v>2</v>
      </c>
      <c r="X11" s="149">
        <f>IF(OR(R11="N",W11&gt;0),1,0)</f>
        <v>1</v>
      </c>
      <c r="Y11" s="149"/>
      <c r="Z11" s="149"/>
      <c r="AA11" s="208">
        <f>K10</f>
        <v>1</v>
      </c>
      <c r="AB11" s="146"/>
      <c r="AC11" s="146"/>
      <c r="AD11" s="146"/>
      <c r="AE11" s="146"/>
      <c r="AF11" s="146"/>
      <c r="AG11" s="146"/>
      <c r="AH11" s="146"/>
      <c r="AI11" s="461"/>
      <c r="AJ11" s="461"/>
      <c r="AK11" s="461"/>
      <c r="AL11" s="461"/>
      <c r="AM11" s="461"/>
      <c r="AN11" s="461"/>
      <c r="AO11" s="461"/>
      <c r="AP11" s="146"/>
      <c r="AQ11" s="146"/>
      <c r="AR11" s="146"/>
      <c r="AS11" s="146"/>
      <c r="AT11" s="146"/>
      <c r="AU11" s="146"/>
      <c r="AV11" s="146"/>
      <c r="AW11" s="146"/>
      <c r="AX11" s="146"/>
      <c r="AY11" s="146"/>
      <c r="AZ11" s="146"/>
      <c r="BA11" s="146"/>
    </row>
    <row r="12" spans="1:53" ht="15.5">
      <c r="C12" s="531" t="s">
        <v>69</v>
      </c>
      <c r="D12" s="531"/>
      <c r="E12" s="190">
        <v>2</v>
      </c>
      <c r="F12" s="85"/>
      <c r="G12" s="83">
        <f>E12*$A$9</f>
        <v>4</v>
      </c>
      <c r="H12" s="85"/>
      <c r="I12" s="200" t="s">
        <v>49</v>
      </c>
      <c r="J12" s="190">
        <f>IF(I12="Y",G12,0)</f>
        <v>4</v>
      </c>
      <c r="K12" s="122"/>
      <c r="L12" s="201"/>
      <c r="M12" s="202" t="s">
        <v>9</v>
      </c>
      <c r="N12" s="85"/>
      <c r="O12" s="204" t="s">
        <v>21</v>
      </c>
      <c r="P12" s="205">
        <v>2</v>
      </c>
      <c r="Q12" s="85"/>
      <c r="R12" s="90" t="s">
        <v>49</v>
      </c>
      <c r="S12" s="85"/>
      <c r="T12" s="87">
        <f t="shared" si="0"/>
        <v>2</v>
      </c>
      <c r="U12" s="85"/>
      <c r="V12" s="325" t="s">
        <v>49</v>
      </c>
      <c r="W12" s="207">
        <f t="shared" si="1"/>
        <v>2</v>
      </c>
      <c r="X12" s="149">
        <f>IF(OR(R12="N",W12&gt;0),1,0)</f>
        <v>1</v>
      </c>
      <c r="Y12" s="149"/>
      <c r="Z12" s="209"/>
      <c r="AA12" s="210">
        <f>K16</f>
        <v>1</v>
      </c>
      <c r="AB12" s="146"/>
      <c r="AC12" s="146"/>
      <c r="AD12" s="146"/>
      <c r="AE12" s="146"/>
      <c r="AF12" s="146"/>
      <c r="AG12" s="146"/>
      <c r="AH12" s="146"/>
      <c r="AI12" s="462" t="s">
        <v>171</v>
      </c>
      <c r="AJ12" s="462"/>
      <c r="AK12" s="462"/>
      <c r="AL12" s="462"/>
      <c r="AM12" s="462"/>
      <c r="AN12" s="462"/>
      <c r="AO12" s="462"/>
      <c r="AP12" s="146"/>
      <c r="AQ12" s="146"/>
      <c r="AR12" s="146"/>
      <c r="AS12" s="146"/>
      <c r="AT12" s="146"/>
      <c r="AU12" s="146"/>
      <c r="AV12" s="146"/>
      <c r="AW12" s="146"/>
      <c r="AX12" s="146"/>
      <c r="AY12" s="146"/>
      <c r="AZ12" s="146"/>
      <c r="BA12" s="146"/>
    </row>
    <row r="13" spans="1:53" ht="15.5">
      <c r="C13" s="146"/>
      <c r="D13" s="211" t="s">
        <v>56</v>
      </c>
      <c r="E13" s="146"/>
      <c r="F13" s="135"/>
      <c r="G13" s="100">
        <f>SUM(G10:G12)</f>
        <v>8</v>
      </c>
      <c r="H13" s="135"/>
      <c r="I13" s="101">
        <f>SUM(J10:J12)</f>
        <v>8</v>
      </c>
      <c r="J13" s="190"/>
      <c r="K13" s="122"/>
      <c r="L13" s="201"/>
      <c r="M13" s="202" t="s">
        <v>6</v>
      </c>
      <c r="N13" s="85"/>
      <c r="O13" s="212"/>
      <c r="P13" s="205">
        <v>2</v>
      </c>
      <c r="Q13" s="85"/>
      <c r="R13" s="90" t="s">
        <v>49</v>
      </c>
      <c r="S13" s="85"/>
      <c r="T13" s="87">
        <f t="shared" si="0"/>
        <v>2</v>
      </c>
      <c r="U13" s="85"/>
      <c r="V13" s="325" t="s">
        <v>49</v>
      </c>
      <c r="W13" s="207">
        <f t="shared" si="1"/>
        <v>2</v>
      </c>
      <c r="X13" s="149"/>
      <c r="Y13" s="149"/>
      <c r="Z13" s="209"/>
      <c r="AA13" s="210">
        <f>K27</f>
        <v>1</v>
      </c>
      <c r="AB13" s="146"/>
      <c r="AC13" s="146"/>
      <c r="AD13" s="146"/>
      <c r="AE13" s="146"/>
      <c r="AF13" s="146"/>
      <c r="AG13" s="146"/>
      <c r="AH13" s="146"/>
      <c r="AI13" s="462"/>
      <c r="AJ13" s="462"/>
      <c r="AK13" s="462"/>
      <c r="AL13" s="462"/>
      <c r="AM13" s="462"/>
      <c r="AN13" s="462"/>
      <c r="AO13" s="462"/>
      <c r="AP13" s="146"/>
      <c r="AQ13" s="146"/>
      <c r="AR13" s="146"/>
      <c r="AS13" s="146"/>
      <c r="AT13" s="146"/>
      <c r="AU13" s="146"/>
      <c r="AV13" s="146"/>
      <c r="AW13" s="146"/>
      <c r="AX13" s="146"/>
      <c r="AY13" s="146"/>
      <c r="AZ13" s="146"/>
      <c r="BA13" s="146"/>
    </row>
    <row r="14" spans="1:53" ht="15.5">
      <c r="C14" s="213"/>
      <c r="D14" s="213"/>
      <c r="E14" s="213"/>
      <c r="F14" s="213"/>
      <c r="G14" s="213"/>
      <c r="H14" s="213"/>
      <c r="I14" s="213"/>
      <c r="J14" s="213"/>
      <c r="K14" s="122"/>
      <c r="L14" s="201"/>
      <c r="M14" s="202" t="s">
        <v>14</v>
      </c>
      <c r="N14" s="85"/>
      <c r="O14" s="204" t="s">
        <v>21</v>
      </c>
      <c r="P14" s="205">
        <v>2</v>
      </c>
      <c r="Q14" s="85"/>
      <c r="R14" s="90" t="s">
        <v>49</v>
      </c>
      <c r="S14" s="85"/>
      <c r="T14" s="87">
        <f t="shared" si="0"/>
        <v>2</v>
      </c>
      <c r="U14" s="85"/>
      <c r="V14" s="325" t="s">
        <v>49</v>
      </c>
      <c r="W14" s="207">
        <f t="shared" si="1"/>
        <v>2</v>
      </c>
      <c r="X14" s="149">
        <f>IF(OR(R14="N",W14&gt;0),1,0)</f>
        <v>1</v>
      </c>
      <c r="Y14" s="149"/>
      <c r="Z14" s="209"/>
      <c r="AA14" s="210">
        <f>SUM(K33:K35)</f>
        <v>2</v>
      </c>
      <c r="AB14" s="146"/>
      <c r="AC14" s="146"/>
      <c r="AD14" s="146"/>
      <c r="AE14" s="146"/>
      <c r="AF14" s="146"/>
      <c r="AG14" s="186" t="s">
        <v>77</v>
      </c>
      <c r="AH14" s="146"/>
      <c r="AI14" s="462"/>
      <c r="AJ14" s="462"/>
      <c r="AK14" s="462"/>
      <c r="AL14" s="462"/>
      <c r="AM14" s="462"/>
      <c r="AN14" s="462"/>
      <c r="AO14" s="462"/>
      <c r="AP14" s="146"/>
      <c r="AQ14" s="146"/>
      <c r="AR14" s="146"/>
      <c r="AS14" s="146"/>
      <c r="AT14" s="146"/>
      <c r="AU14" s="146"/>
      <c r="AV14" s="146"/>
      <c r="AW14" s="146"/>
      <c r="AX14" s="146"/>
      <c r="AY14" s="146"/>
      <c r="AZ14" s="146"/>
      <c r="BA14" s="146"/>
    </row>
    <row r="15" spans="1:53" ht="18.5">
      <c r="A15" s="185">
        <v>2</v>
      </c>
      <c r="B15" s="186"/>
      <c r="C15" s="187" t="s">
        <v>70</v>
      </c>
      <c r="D15" s="214"/>
      <c r="E15" s="146"/>
      <c r="F15" s="215"/>
      <c r="G15" s="216" t="s">
        <v>3</v>
      </c>
      <c r="H15" s="215"/>
      <c r="I15" s="217"/>
      <c r="J15" s="190"/>
      <c r="K15" s="122"/>
      <c r="L15" s="201"/>
      <c r="M15" s="202" t="s">
        <v>22</v>
      </c>
      <c r="N15" s="85"/>
      <c r="O15" s="212"/>
      <c r="P15" s="205">
        <v>2</v>
      </c>
      <c r="Q15" s="85"/>
      <c r="R15" s="90" t="s">
        <v>49</v>
      </c>
      <c r="S15" s="85"/>
      <c r="T15" s="87">
        <f t="shared" si="0"/>
        <v>2</v>
      </c>
      <c r="U15" s="85"/>
      <c r="V15" s="325" t="s">
        <v>49</v>
      </c>
      <c r="W15" s="207">
        <f t="shared" si="1"/>
        <v>2</v>
      </c>
      <c r="X15" s="149"/>
      <c r="Y15" s="149"/>
      <c r="Z15" s="209"/>
      <c r="AA15" s="210">
        <f>SUM(K39:K45)</f>
        <v>3</v>
      </c>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row>
    <row r="16" spans="1:53" ht="15.5">
      <c r="C16" s="547" t="s">
        <v>4</v>
      </c>
      <c r="D16" s="547"/>
      <c r="E16" s="218">
        <v>1</v>
      </c>
      <c r="F16" s="85"/>
      <c r="G16" s="83">
        <f>E16*$A$15</f>
        <v>2</v>
      </c>
      <c r="H16" s="85"/>
      <c r="I16" s="200" t="s">
        <v>49</v>
      </c>
      <c r="J16" s="190">
        <f>IF(I16="Y",G16,0)</f>
        <v>2</v>
      </c>
      <c r="K16" s="121">
        <f>IF(OR(J16,J17,J18,J19,J20&gt;0),1,0)</f>
        <v>1</v>
      </c>
      <c r="M16" s="202" t="s">
        <v>36</v>
      </c>
      <c r="N16" s="85"/>
      <c r="O16" s="204" t="s">
        <v>21</v>
      </c>
      <c r="P16" s="205">
        <v>2</v>
      </c>
      <c r="Q16" s="85"/>
      <c r="R16" s="90" t="s">
        <v>49</v>
      </c>
      <c r="S16" s="85"/>
      <c r="T16" s="87">
        <f t="shared" si="0"/>
        <v>2</v>
      </c>
      <c r="U16" s="85"/>
      <c r="V16" s="325" t="s">
        <v>49</v>
      </c>
      <c r="W16" s="207">
        <f t="shared" si="1"/>
        <v>2</v>
      </c>
      <c r="X16" s="149">
        <f>IF(OR(R16="N",W16&gt;0),1,0)</f>
        <v>1</v>
      </c>
      <c r="Y16" s="149"/>
      <c r="Z16" s="209"/>
      <c r="AA16" s="210">
        <f>SUM(K49:K51)</f>
        <v>1</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5">
      <c r="C17" s="547" t="s">
        <v>42</v>
      </c>
      <c r="D17" s="547"/>
      <c r="E17" s="218">
        <v>2</v>
      </c>
      <c r="F17" s="85"/>
      <c r="G17" s="83">
        <f>E17*$A$15</f>
        <v>4</v>
      </c>
      <c r="H17" s="85"/>
      <c r="I17" s="200" t="s">
        <v>49</v>
      </c>
      <c r="J17" s="190">
        <f>IF(I17="Y",G17,0)</f>
        <v>4</v>
      </c>
      <c r="K17" s="121"/>
      <c r="M17" s="202" t="s">
        <v>7</v>
      </c>
      <c r="N17" s="85"/>
      <c r="O17" s="212"/>
      <c r="P17" s="205">
        <v>1</v>
      </c>
      <c r="Q17" s="85"/>
      <c r="R17" s="90" t="s">
        <v>49</v>
      </c>
      <c r="S17" s="85"/>
      <c r="T17" s="87">
        <f t="shared" si="0"/>
        <v>1</v>
      </c>
      <c r="U17" s="85"/>
      <c r="V17" s="325" t="s">
        <v>49</v>
      </c>
      <c r="W17" s="207">
        <f t="shared" si="1"/>
        <v>1</v>
      </c>
      <c r="X17" s="149"/>
      <c r="Y17" s="149"/>
      <c r="Z17" s="149"/>
      <c r="AA17" s="210">
        <f>X11</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5">
      <c r="C18" s="542" t="s">
        <v>5</v>
      </c>
      <c r="D18" s="542"/>
      <c r="E18" s="219">
        <v>3</v>
      </c>
      <c r="F18" s="85"/>
      <c r="G18" s="83">
        <f>E18*$A$15</f>
        <v>6</v>
      </c>
      <c r="H18" s="85"/>
      <c r="I18" s="200" t="s">
        <v>49</v>
      </c>
      <c r="J18" s="190">
        <f>IF(I18="Y",G18,0)</f>
        <v>6</v>
      </c>
      <c r="K18" s="121"/>
      <c r="M18" s="202" t="s">
        <v>41</v>
      </c>
      <c r="N18" s="85"/>
      <c r="O18" s="212"/>
      <c r="P18" s="205">
        <v>1</v>
      </c>
      <c r="Q18" s="85"/>
      <c r="R18" s="90" t="s">
        <v>49</v>
      </c>
      <c r="S18" s="85"/>
      <c r="T18" s="87">
        <f t="shared" si="0"/>
        <v>1</v>
      </c>
      <c r="U18" s="85"/>
      <c r="V18" s="325"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5">
      <c r="C19" s="542" t="s">
        <v>87</v>
      </c>
      <c r="D19" s="542"/>
      <c r="E19" s="220">
        <v>4</v>
      </c>
      <c r="G19" s="84">
        <f>E19*$A$15</f>
        <v>8</v>
      </c>
      <c r="I19" s="206" t="s">
        <v>49</v>
      </c>
      <c r="J19" s="190">
        <f>IF(I19="Y",G19,0)</f>
        <v>8</v>
      </c>
      <c r="K19" s="121"/>
      <c r="M19" s="202" t="s">
        <v>40</v>
      </c>
      <c r="N19" s="85"/>
      <c r="O19" s="212"/>
      <c r="P19" s="205">
        <v>1</v>
      </c>
      <c r="Q19" s="85"/>
      <c r="R19" s="90" t="s">
        <v>49</v>
      </c>
      <c r="S19" s="85"/>
      <c r="T19" s="87">
        <f t="shared" si="0"/>
        <v>1</v>
      </c>
      <c r="U19" s="85"/>
      <c r="V19" s="325" t="s">
        <v>49</v>
      </c>
      <c r="W19" s="207">
        <f t="shared" si="1"/>
        <v>1</v>
      </c>
      <c r="X19" s="149">
        <v>1</v>
      </c>
      <c r="Y19" s="149"/>
      <c r="Z19" s="149"/>
      <c r="AA19" s="210">
        <f>X14</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5">
      <c r="C20" s="548" t="s">
        <v>161</v>
      </c>
      <c r="D20" s="548"/>
      <c r="E20" s="219">
        <v>6</v>
      </c>
      <c r="F20" s="85"/>
      <c r="G20" s="83">
        <f>E20*$A$15</f>
        <v>12</v>
      </c>
      <c r="H20" s="85"/>
      <c r="I20" s="206" t="s">
        <v>50</v>
      </c>
      <c r="J20" s="190">
        <f>IF(I20="Y",G20,0)</f>
        <v>0</v>
      </c>
      <c r="K20" s="121"/>
      <c r="M20" s="202" t="s">
        <v>15</v>
      </c>
      <c r="N20" s="85"/>
      <c r="O20" s="212"/>
      <c r="P20" s="205">
        <v>1</v>
      </c>
      <c r="Q20" s="85"/>
      <c r="R20" s="90" t="s">
        <v>49</v>
      </c>
      <c r="S20" s="85"/>
      <c r="T20" s="87">
        <f t="shared" si="0"/>
        <v>1</v>
      </c>
      <c r="U20" s="85"/>
      <c r="V20" s="325" t="s">
        <v>49</v>
      </c>
      <c r="W20" s="207">
        <f t="shared" si="1"/>
        <v>1</v>
      </c>
      <c r="X20" s="149"/>
      <c r="Y20" s="149"/>
      <c r="Z20" s="149"/>
      <c r="AA20" s="210">
        <f>X16</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5">
      <c r="C21" s="538" t="s">
        <v>72</v>
      </c>
      <c r="D21" s="539"/>
      <c r="G21" s="135"/>
      <c r="H21" s="135"/>
      <c r="I21" s="217"/>
      <c r="J21" s="190"/>
      <c r="K21" s="121"/>
      <c r="M21" s="202" t="s">
        <v>10</v>
      </c>
      <c r="N21" s="85"/>
      <c r="O21" s="204" t="s">
        <v>21</v>
      </c>
      <c r="P21" s="205">
        <v>1</v>
      </c>
      <c r="Q21" s="85"/>
      <c r="R21" s="90" t="s">
        <v>49</v>
      </c>
      <c r="S21" s="85"/>
      <c r="T21" s="87">
        <f t="shared" si="0"/>
        <v>1</v>
      </c>
      <c r="U21" s="85"/>
      <c r="V21" s="325" t="s">
        <v>49</v>
      </c>
      <c r="W21" s="207">
        <f t="shared" si="1"/>
        <v>1</v>
      </c>
      <c r="X21" s="149">
        <f>IF(OR(R21="N",W21&gt;0),1,0)</f>
        <v>1</v>
      </c>
      <c r="Y21" s="149"/>
      <c r="Z21" s="149"/>
      <c r="AA21" s="210">
        <f>X19</f>
        <v>1</v>
      </c>
      <c r="AB21" s="146" t="s">
        <v>115</v>
      </c>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5">
      <c r="C22" s="538" t="s">
        <v>73</v>
      </c>
      <c r="D22" s="539"/>
      <c r="E22" s="146"/>
      <c r="G22" s="135"/>
      <c r="H22" s="135"/>
      <c r="I22" s="217"/>
      <c r="J22" s="190"/>
      <c r="K22" s="121"/>
      <c r="M22" s="202" t="s">
        <v>8</v>
      </c>
      <c r="N22" s="85"/>
      <c r="O22" s="204" t="s">
        <v>21</v>
      </c>
      <c r="P22" s="205">
        <v>1</v>
      </c>
      <c r="Q22" s="85"/>
      <c r="R22" s="90" t="s">
        <v>49</v>
      </c>
      <c r="S22" s="85"/>
      <c r="T22" s="87">
        <f t="shared" si="0"/>
        <v>1</v>
      </c>
      <c r="U22" s="85"/>
      <c r="V22" s="325" t="s">
        <v>49</v>
      </c>
      <c r="W22" s="207">
        <f t="shared" si="1"/>
        <v>1</v>
      </c>
      <c r="X22" s="149">
        <f>IF(OR(R22="N",W22&gt;0),1,0)</f>
        <v>1</v>
      </c>
      <c r="Y22" s="149"/>
      <c r="Z22" s="149"/>
      <c r="AA22" s="210">
        <f>X21</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6" thickBot="1">
      <c r="C23" s="538" t="s">
        <v>88</v>
      </c>
      <c r="D23" s="539"/>
      <c r="E23" s="146"/>
      <c r="G23" s="135"/>
      <c r="H23" s="135"/>
      <c r="I23" s="217"/>
      <c r="J23" s="190"/>
      <c r="K23" s="121"/>
      <c r="M23" s="202" t="s">
        <v>37</v>
      </c>
      <c r="N23" s="85"/>
      <c r="O23" s="212"/>
      <c r="P23" s="205">
        <v>1</v>
      </c>
      <c r="Q23" s="85"/>
      <c r="R23" s="90" t="s">
        <v>49</v>
      </c>
      <c r="S23" s="85"/>
      <c r="T23" s="87">
        <f t="shared" si="0"/>
        <v>1</v>
      </c>
      <c r="U23" s="85"/>
      <c r="V23" s="325" t="s">
        <v>49</v>
      </c>
      <c r="W23" s="207">
        <f t="shared" si="1"/>
        <v>1</v>
      </c>
      <c r="X23" s="149"/>
      <c r="Y23" s="149"/>
      <c r="Z23" s="149"/>
      <c r="AA23" s="221">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 thickBot="1">
      <c r="C24" s="540" t="s">
        <v>74</v>
      </c>
      <c r="D24" s="541"/>
      <c r="E24" s="146"/>
      <c r="G24" s="135"/>
      <c r="H24" s="135"/>
      <c r="I24" s="217"/>
      <c r="J24" s="190"/>
      <c r="K24" s="121"/>
      <c r="M24" s="202" t="s">
        <v>59</v>
      </c>
      <c r="N24" s="85"/>
      <c r="O24" s="212"/>
      <c r="P24" s="205">
        <v>0.5</v>
      </c>
      <c r="Q24" s="85"/>
      <c r="R24" s="90" t="s">
        <v>49</v>
      </c>
      <c r="S24" s="85"/>
      <c r="T24" s="87">
        <f t="shared" si="0"/>
        <v>0.5</v>
      </c>
      <c r="U24" s="85"/>
      <c r="V24" s="325" t="s">
        <v>49</v>
      </c>
      <c r="W24" s="207">
        <f t="shared" si="1"/>
        <v>0.5</v>
      </c>
      <c r="X24" s="149"/>
      <c r="Y24" s="149"/>
      <c r="Z24" s="149"/>
      <c r="AA24" s="222">
        <f>MIN(AA11:AA23)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5.5">
      <c r="C25" s="327" t="s">
        <v>157</v>
      </c>
      <c r="D25" s="211" t="s">
        <v>56</v>
      </c>
      <c r="E25" s="146"/>
      <c r="F25" s="135"/>
      <c r="G25" s="100">
        <f>MAX(G16:G20)</f>
        <v>12</v>
      </c>
      <c r="H25" s="135"/>
      <c r="I25" s="101">
        <f>MAX(J16:J20)</f>
        <v>8</v>
      </c>
      <c r="J25" s="190"/>
      <c r="K25" s="121"/>
      <c r="M25" s="202" t="s">
        <v>11</v>
      </c>
      <c r="N25" s="85"/>
      <c r="O25" s="212"/>
      <c r="P25" s="205">
        <v>0.5</v>
      </c>
      <c r="Q25" s="85"/>
      <c r="R25" s="90" t="s">
        <v>49</v>
      </c>
      <c r="S25" s="85"/>
      <c r="T25" s="87">
        <f t="shared" si="0"/>
        <v>0.5</v>
      </c>
      <c r="U25" s="85"/>
      <c r="V25" s="325" t="s">
        <v>49</v>
      </c>
      <c r="W25" s="207">
        <f t="shared" si="1"/>
        <v>0.5</v>
      </c>
      <c r="X25" s="149"/>
      <c r="Y25" s="149"/>
      <c r="Z25" s="149"/>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37.5" customHeight="1">
      <c r="A26" s="185">
        <v>2</v>
      </c>
      <c r="B26" s="186"/>
      <c r="C26" s="530" t="s">
        <v>89</v>
      </c>
      <c r="D26" s="530"/>
      <c r="E26" s="146"/>
      <c r="F26" s="215"/>
      <c r="G26" s="238" t="s">
        <v>2</v>
      </c>
      <c r="H26" s="215"/>
      <c r="I26" s="217"/>
      <c r="J26" s="190"/>
      <c r="K26" s="121"/>
      <c r="M26" s="202" t="s">
        <v>13</v>
      </c>
      <c r="N26" s="85"/>
      <c r="O26" s="212"/>
      <c r="P26" s="205">
        <v>0.5</v>
      </c>
      <c r="Q26" s="85"/>
      <c r="R26" s="90" t="s">
        <v>49</v>
      </c>
      <c r="S26" s="85"/>
      <c r="T26" s="87">
        <f t="shared" si="0"/>
        <v>0.5</v>
      </c>
      <c r="U26" s="85"/>
      <c r="V26" s="325"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15.5">
      <c r="A27" s="185"/>
      <c r="B27" s="186"/>
      <c r="C27" s="542" t="s">
        <v>160</v>
      </c>
      <c r="D27" s="542"/>
      <c r="E27" s="219">
        <v>2</v>
      </c>
      <c r="F27" s="85"/>
      <c r="G27" s="83">
        <f>E27*$A$26</f>
        <v>4</v>
      </c>
      <c r="H27" s="85"/>
      <c r="I27" s="200" t="s">
        <v>49</v>
      </c>
      <c r="J27" s="190">
        <f>IF(I27="Y",G27,0)</f>
        <v>4</v>
      </c>
      <c r="K27" s="121">
        <f>IF(OR(J27,J28,J29&gt;0),1,0)</f>
        <v>1</v>
      </c>
      <c r="M27" s="202" t="s">
        <v>12</v>
      </c>
      <c r="N27" s="223"/>
      <c r="O27" s="212"/>
      <c r="P27" s="205">
        <v>0.5</v>
      </c>
      <c r="Q27" s="223"/>
      <c r="R27" s="90" t="s">
        <v>49</v>
      </c>
      <c r="S27" s="223"/>
      <c r="T27" s="87">
        <f>IF(R27="Y",P27*$L$9,"")</f>
        <v>0.5</v>
      </c>
      <c r="U27" s="223"/>
      <c r="V27" s="325" t="s">
        <v>49</v>
      </c>
      <c r="W27" s="207">
        <f>IF(V27="Y", T27, 0)</f>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8.5">
      <c r="C28" s="542" t="s">
        <v>44</v>
      </c>
      <c r="D28" s="542"/>
      <c r="E28" s="219">
        <v>2</v>
      </c>
      <c r="F28" s="85"/>
      <c r="G28" s="83">
        <f>E28*$A$26</f>
        <v>4</v>
      </c>
      <c r="H28" s="85"/>
      <c r="I28" s="200" t="s">
        <v>49</v>
      </c>
      <c r="J28" s="190">
        <f>IF(I28="Y",G28,0)</f>
        <v>4</v>
      </c>
      <c r="K28" s="121"/>
      <c r="M28" s="192" t="s">
        <v>25</v>
      </c>
      <c r="N28" s="135"/>
      <c r="O28" s="224"/>
      <c r="P28" s="135"/>
      <c r="Q28" s="135"/>
      <c r="R28" s="225"/>
      <c r="S28" s="135"/>
      <c r="T28" s="226"/>
      <c r="U28" s="135"/>
      <c r="V28" s="217"/>
      <c r="W28" s="227"/>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7.25" customHeight="1">
      <c r="C29" s="532" t="s">
        <v>79</v>
      </c>
      <c r="D29" s="533"/>
      <c r="E29" s="228">
        <v>1</v>
      </c>
      <c r="F29" s="229"/>
      <c r="G29" s="427">
        <f>E29*$A$26</f>
        <v>2</v>
      </c>
      <c r="H29" s="135"/>
      <c r="I29" s="528" t="s">
        <v>49</v>
      </c>
      <c r="J29" s="190">
        <f>IF(I29="Y",G29,0)</f>
        <v>2</v>
      </c>
      <c r="K29" s="121"/>
      <c r="M29" s="230" t="s">
        <v>28</v>
      </c>
      <c r="N29" s="203"/>
      <c r="O29" s="231"/>
      <c r="P29" s="205">
        <v>2</v>
      </c>
      <c r="Q29" s="203"/>
      <c r="R29" s="90" t="s">
        <v>49</v>
      </c>
      <c r="S29" s="203"/>
      <c r="T29" s="87">
        <f t="shared" ref="T29:T35" si="2">IF(R29="Y",P29*$L$9,"")</f>
        <v>2</v>
      </c>
      <c r="U29" s="203"/>
      <c r="V29" s="325" t="s">
        <v>49</v>
      </c>
      <c r="W29" s="207">
        <f t="shared" ref="W29:W35" si="3">IF(V29="Y", T29, 0)</f>
        <v>2</v>
      </c>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6.5" customHeight="1">
      <c r="C30" s="534"/>
      <c r="D30" s="535"/>
      <c r="G30" s="428"/>
      <c r="I30" s="529"/>
      <c r="J30" s="232"/>
      <c r="K30" s="121"/>
      <c r="M30" s="230" t="s">
        <v>20</v>
      </c>
      <c r="N30" s="85"/>
      <c r="O30" s="231"/>
      <c r="P30" s="205">
        <v>1</v>
      </c>
      <c r="Q30" s="85"/>
      <c r="R30" s="90" t="s">
        <v>49</v>
      </c>
      <c r="S30" s="85"/>
      <c r="T30" s="87">
        <f t="shared" si="2"/>
        <v>1</v>
      </c>
      <c r="U30" s="85"/>
      <c r="V30" s="206" t="s">
        <v>50</v>
      </c>
      <c r="W30" s="207">
        <f t="shared" si="3"/>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5.5">
      <c r="C31" s="327" t="s">
        <v>157</v>
      </c>
      <c r="D31" s="100" t="s">
        <v>56</v>
      </c>
      <c r="E31" s="146">
        <f>SUM(E27:E29)</f>
        <v>5</v>
      </c>
      <c r="F31" s="135"/>
      <c r="G31" s="100">
        <f>SUM(G27:G29)</f>
        <v>10</v>
      </c>
      <c r="H31" s="135"/>
      <c r="I31" s="101">
        <f>SUM(J27:J29)</f>
        <v>10</v>
      </c>
      <c r="J31" s="190"/>
      <c r="K31" s="121"/>
      <c r="M31" s="230" t="s">
        <v>17</v>
      </c>
      <c r="N31" s="85"/>
      <c r="O31" s="231"/>
      <c r="P31" s="205">
        <v>1</v>
      </c>
      <c r="Q31" s="85"/>
      <c r="R31" s="90" t="s">
        <v>49</v>
      </c>
      <c r="S31" s="85"/>
      <c r="T31" s="87">
        <f t="shared" si="2"/>
        <v>1</v>
      </c>
      <c r="U31" s="85"/>
      <c r="V31" s="200"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54.75" customHeight="1">
      <c r="A32" s="185">
        <v>2</v>
      </c>
      <c r="B32" s="186"/>
      <c r="C32" s="530" t="s">
        <v>90</v>
      </c>
      <c r="D32" s="530"/>
      <c r="E32" s="146"/>
      <c r="F32" s="215"/>
      <c r="G32" s="216" t="s">
        <v>2</v>
      </c>
      <c r="H32" s="215"/>
      <c r="I32" s="217"/>
      <c r="J32" s="190"/>
      <c r="K32" s="121"/>
      <c r="M32" s="230" t="s">
        <v>19</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31.5" customHeight="1">
      <c r="C33" s="517" t="s">
        <v>80</v>
      </c>
      <c r="D33" s="517"/>
      <c r="E33" s="219">
        <v>0</v>
      </c>
      <c r="F33" s="85"/>
      <c r="G33" s="83">
        <f>E33*$A$32</f>
        <v>0</v>
      </c>
      <c r="H33" s="85"/>
      <c r="I33" s="200" t="s">
        <v>50</v>
      </c>
      <c r="J33" s="190">
        <f>IF(I33="Y",G33,0)</f>
        <v>0</v>
      </c>
      <c r="K33" s="121">
        <f>IF(I33="Y",1,0)</f>
        <v>0</v>
      </c>
      <c r="M33" s="230" t="s">
        <v>18</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414" t="s">
        <v>164</v>
      </c>
      <c r="D34" s="414"/>
      <c r="E34" s="219">
        <v>2.5</v>
      </c>
      <c r="F34" s="85"/>
      <c r="G34" s="83">
        <f>E34*$A$32</f>
        <v>5</v>
      </c>
      <c r="H34" s="85"/>
      <c r="I34" s="200" t="s">
        <v>49</v>
      </c>
      <c r="J34" s="190">
        <f>IF(I34="Y",G34,0)</f>
        <v>5</v>
      </c>
      <c r="K34" s="121">
        <f>IF(I34="Y",1,0)</f>
        <v>1</v>
      </c>
      <c r="M34" s="230" t="s">
        <v>26</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15.5">
      <c r="C35" s="531" t="s">
        <v>81</v>
      </c>
      <c r="D35" s="531"/>
      <c r="E35" s="233">
        <v>2.5</v>
      </c>
      <c r="F35" s="85"/>
      <c r="G35" s="83">
        <f>E35*$A$32</f>
        <v>5</v>
      </c>
      <c r="H35" s="85"/>
      <c r="I35" s="325" t="s">
        <v>49</v>
      </c>
      <c r="J35" s="190">
        <f>IF(I35="Y",G35,0)</f>
        <v>5</v>
      </c>
      <c r="K35" s="121">
        <f>IF(I35="Y",1,0)</f>
        <v>1</v>
      </c>
      <c r="M35" s="202" t="s">
        <v>16</v>
      </c>
      <c r="N35" s="85"/>
      <c r="O35" s="212"/>
      <c r="P35" s="205">
        <v>0.5</v>
      </c>
      <c r="Q35" s="85"/>
      <c r="R35" s="90" t="s">
        <v>49</v>
      </c>
      <c r="S35" s="85"/>
      <c r="T35" s="87">
        <f t="shared" si="2"/>
        <v>0.5</v>
      </c>
      <c r="U35" s="85"/>
      <c r="V35" s="200"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8.5">
      <c r="C36" s="327" t="s">
        <v>157</v>
      </c>
      <c r="D36" s="100" t="s">
        <v>56</v>
      </c>
      <c r="E36" s="146">
        <f>SUM(E33:E35)</f>
        <v>5</v>
      </c>
      <c r="F36" s="135"/>
      <c r="G36" s="100">
        <f>SUM(G33:G35)</f>
        <v>10</v>
      </c>
      <c r="H36" s="135"/>
      <c r="I36" s="103">
        <f>SUM(J33:J35)</f>
        <v>10</v>
      </c>
      <c r="J36" s="232"/>
      <c r="K36" s="121"/>
      <c r="M36" s="234" t="s">
        <v>32</v>
      </c>
      <c r="N36" s="135"/>
      <c r="O36" s="135"/>
      <c r="P36" s="135"/>
      <c r="Q36" s="135"/>
      <c r="R36" s="225"/>
      <c r="S36" s="135"/>
      <c r="T36" s="226"/>
      <c r="U36" s="135"/>
      <c r="V36" s="217"/>
      <c r="W36" s="227"/>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5.5">
      <c r="C37" s="146"/>
      <c r="D37" s="135"/>
      <c r="E37" s="146"/>
      <c r="F37" s="135"/>
      <c r="G37" s="135"/>
      <c r="H37" s="135"/>
      <c r="I37" s="217"/>
      <c r="J37" s="190"/>
      <c r="K37" s="121"/>
      <c r="M37" s="230" t="s">
        <v>30</v>
      </c>
      <c r="N37" s="85"/>
      <c r="O37" s="231"/>
      <c r="P37" s="205">
        <v>1</v>
      </c>
      <c r="Q37" s="85"/>
      <c r="R37" s="90" t="s">
        <v>49</v>
      </c>
      <c r="S37" s="85"/>
      <c r="T37" s="87">
        <f>IF(R37="Y",P37*$L$9,"")</f>
        <v>1</v>
      </c>
      <c r="U37" s="85"/>
      <c r="V37" s="325" t="s">
        <v>49</v>
      </c>
      <c r="W37" s="207">
        <f>IF(V37="Y", T37, 0)</f>
        <v>1</v>
      </c>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37">
      <c r="A38" s="185">
        <v>4</v>
      </c>
      <c r="B38" s="186"/>
      <c r="C38" s="235" t="s">
        <v>158</v>
      </c>
      <c r="D38" s="214"/>
      <c r="E38" s="146"/>
      <c r="F38" s="215"/>
      <c r="G38" s="216" t="s">
        <v>3</v>
      </c>
      <c r="H38" s="215"/>
      <c r="I38" s="217"/>
      <c r="J38" s="190"/>
      <c r="K38" s="121"/>
      <c r="M38" s="230" t="s">
        <v>31</v>
      </c>
      <c r="N38" s="223"/>
      <c r="O38" s="231"/>
      <c r="P38" s="205">
        <v>0.5</v>
      </c>
      <c r="Q38" s="223"/>
      <c r="R38" s="90" t="s">
        <v>49</v>
      </c>
      <c r="S38" s="223"/>
      <c r="T38" s="87">
        <f>IF(R38="Y",P38*$L$9,"")</f>
        <v>0.5</v>
      </c>
      <c r="U38" s="223"/>
      <c r="V38" s="200"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15.5">
      <c r="C39" s="517" t="s">
        <v>35</v>
      </c>
      <c r="D39" s="517"/>
      <c r="E39" s="219">
        <v>0</v>
      </c>
      <c r="F39" s="85"/>
      <c r="G39" s="83">
        <f t="shared" ref="G39:G45" si="4">E39*$A$38</f>
        <v>0</v>
      </c>
      <c r="H39" s="85"/>
      <c r="I39" s="200" t="s">
        <v>50</v>
      </c>
      <c r="J39" s="190">
        <f t="shared" ref="J39:J45" si="5">IF(I39="Y",G39,0)</f>
        <v>0</v>
      </c>
      <c r="K39" s="121">
        <f t="shared" ref="K39:K45" si="6">IF(I39="Y",1,0)</f>
        <v>0</v>
      </c>
      <c r="M39" s="236" t="s">
        <v>100</v>
      </c>
      <c r="O39" s="146"/>
      <c r="P39" s="146"/>
      <c r="R39" s="148"/>
      <c r="T39" s="146"/>
      <c r="V39" s="148"/>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31.5" customHeight="1">
      <c r="C40" s="517" t="s">
        <v>46</v>
      </c>
      <c r="D40" s="517"/>
      <c r="E40" s="219">
        <v>1</v>
      </c>
      <c r="F40" s="85"/>
      <c r="G40" s="83">
        <f t="shared" si="4"/>
        <v>4</v>
      </c>
      <c r="H40" s="85"/>
      <c r="I40" s="200" t="s">
        <v>49</v>
      </c>
      <c r="J40" s="190">
        <f t="shared" si="5"/>
        <v>4</v>
      </c>
      <c r="K40" s="121">
        <f t="shared" si="6"/>
        <v>1</v>
      </c>
      <c r="M40" s="215"/>
      <c r="N40" s="238"/>
      <c r="O40" s="146"/>
      <c r="P40" s="238"/>
      <c r="Q40" s="238"/>
      <c r="R40" s="239" t="s">
        <v>58</v>
      </c>
      <c r="S40" s="238"/>
      <c r="T40" s="107">
        <f>SUM(T11:T38)</f>
        <v>30</v>
      </c>
      <c r="U40" s="238"/>
      <c r="V40" s="108">
        <f>SUM(W11:W38)</f>
        <v>24</v>
      </c>
      <c r="W40" s="240"/>
      <c r="X40" s="241"/>
      <c r="Y40" s="241"/>
      <c r="Z40" s="241"/>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2.25" customHeight="1" thickBot="1">
      <c r="C41" s="517" t="s">
        <v>45</v>
      </c>
      <c r="D41" s="517"/>
      <c r="E41" s="219">
        <v>2</v>
      </c>
      <c r="F41" s="85"/>
      <c r="G41" s="83">
        <f t="shared" si="4"/>
        <v>8</v>
      </c>
      <c r="H41" s="85"/>
      <c r="I41" s="200" t="s">
        <v>49</v>
      </c>
      <c r="J41" s="190">
        <f t="shared" si="5"/>
        <v>8</v>
      </c>
      <c r="K41" s="121">
        <f t="shared" si="6"/>
        <v>1</v>
      </c>
      <c r="X41" s="149"/>
      <c r="Y41" s="149"/>
      <c r="Z41" s="149"/>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28.5">
      <c r="C42" s="517" t="s">
        <v>86</v>
      </c>
      <c r="D42" s="517"/>
      <c r="E42" s="219"/>
      <c r="F42" s="85"/>
      <c r="G42" s="83"/>
      <c r="H42" s="85"/>
      <c r="I42" s="83"/>
      <c r="J42" s="190">
        <f t="shared" si="5"/>
        <v>0</v>
      </c>
      <c r="K42" s="121">
        <f t="shared" si="6"/>
        <v>0</v>
      </c>
      <c r="M42" s="536" t="s">
        <v>71</v>
      </c>
      <c r="N42" s="242"/>
      <c r="O42" s="420">
        <f>(I54+V40)/(G54+T40)</f>
        <v>0.78</v>
      </c>
      <c r="P42" s="420"/>
      <c r="Q42" s="420"/>
      <c r="R42" s="420"/>
      <c r="S42" s="420"/>
      <c r="T42" s="420"/>
      <c r="U42" s="420"/>
      <c r="V42" s="421"/>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16.5" customHeight="1" thickBot="1">
      <c r="C43" s="463" t="s">
        <v>33</v>
      </c>
      <c r="D43" s="464"/>
      <c r="E43" s="219">
        <v>3</v>
      </c>
      <c r="F43" s="85"/>
      <c r="G43" s="83">
        <f t="shared" si="4"/>
        <v>12</v>
      </c>
      <c r="H43" s="85"/>
      <c r="I43" s="200" t="s">
        <v>49</v>
      </c>
      <c r="J43" s="190">
        <f t="shared" si="5"/>
        <v>12</v>
      </c>
      <c r="K43" s="121">
        <f t="shared" si="6"/>
        <v>1</v>
      </c>
      <c r="M43" s="537"/>
      <c r="N43" s="243"/>
      <c r="O43" s="422"/>
      <c r="P43" s="422"/>
      <c r="Q43" s="422"/>
      <c r="R43" s="422"/>
      <c r="S43" s="422"/>
      <c r="T43" s="422"/>
      <c r="U43" s="422"/>
      <c r="V43" s="423"/>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4" t="s">
        <v>43</v>
      </c>
      <c r="D44" s="414"/>
      <c r="E44" s="219">
        <v>4</v>
      </c>
      <c r="F44" s="85"/>
      <c r="G44" s="83">
        <f t="shared" si="4"/>
        <v>16</v>
      </c>
      <c r="H44" s="85"/>
      <c r="I44" s="200" t="s">
        <v>50</v>
      </c>
      <c r="J44" s="190">
        <f t="shared" si="5"/>
        <v>0</v>
      </c>
      <c r="K44" s="121">
        <f t="shared" si="6"/>
        <v>0</v>
      </c>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21" customHeight="1" thickBot="1">
      <c r="C45" s="414" t="s">
        <v>151</v>
      </c>
      <c r="D45" s="414"/>
      <c r="E45" s="219">
        <v>5</v>
      </c>
      <c r="F45" s="85"/>
      <c r="G45" s="83">
        <f t="shared" si="4"/>
        <v>20</v>
      </c>
      <c r="H45" s="85"/>
      <c r="I45" s="200" t="s">
        <v>50</v>
      </c>
      <c r="J45" s="190">
        <f t="shared" si="5"/>
        <v>0</v>
      </c>
      <c r="K45" s="121">
        <f t="shared" si="6"/>
        <v>0</v>
      </c>
      <c r="M45" s="244" t="s">
        <v>63</v>
      </c>
      <c r="N45" s="245"/>
      <c r="O45" s="411" t="s">
        <v>61</v>
      </c>
      <c r="P45" s="412"/>
      <c r="Q45" s="412"/>
      <c r="R45" s="412"/>
      <c r="S45" s="412"/>
      <c r="T45" s="412"/>
      <c r="U45" s="412"/>
      <c r="V45" s="413"/>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0.149999999999999" customHeight="1">
      <c r="C46" s="327" t="s">
        <v>157</v>
      </c>
      <c r="D46" s="246" t="s">
        <v>56</v>
      </c>
      <c r="E46" s="146"/>
      <c r="F46" s="135"/>
      <c r="G46" s="100">
        <f>MAX(G39:G45)</f>
        <v>20</v>
      </c>
      <c r="H46" s="135"/>
      <c r="I46" s="104">
        <f>MAX(J39:J45)</f>
        <v>12</v>
      </c>
      <c r="J46" s="232"/>
      <c r="K46" s="121"/>
      <c r="M46" s="522" t="s">
        <v>62</v>
      </c>
      <c r="N46" s="247"/>
      <c r="O46" s="442">
        <f>IF(AA24=0,0,VLOOKUP(O42,Lookups!A2:C10,IF(O45="Industrial",2,3),TRUE))</f>
        <v>3</v>
      </c>
      <c r="P46" s="442"/>
      <c r="Q46" s="442"/>
      <c r="R46" s="442"/>
      <c r="S46" s="442"/>
      <c r="T46" s="442"/>
      <c r="U46" s="442"/>
      <c r="V46" s="443"/>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49999999999999" customHeight="1" thickBot="1">
      <c r="C47" s="146"/>
      <c r="D47" s="224"/>
      <c r="E47" s="146"/>
      <c r="F47" s="135"/>
      <c r="G47" s="135"/>
      <c r="H47" s="135"/>
      <c r="I47" s="248"/>
      <c r="J47" s="232"/>
      <c r="K47" s="121"/>
      <c r="M47" s="523"/>
      <c r="N47" s="249"/>
      <c r="O47" s="444"/>
      <c r="P47" s="444"/>
      <c r="Q47" s="444"/>
      <c r="R47" s="444"/>
      <c r="S47" s="444"/>
      <c r="T47" s="444"/>
      <c r="U47" s="444"/>
      <c r="V47" s="445"/>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55.5">
      <c r="A48" s="185">
        <v>2</v>
      </c>
      <c r="B48" s="186"/>
      <c r="C48" s="235" t="s">
        <v>159</v>
      </c>
      <c r="D48" s="214"/>
      <c r="E48" s="146"/>
      <c r="F48" s="215"/>
      <c r="G48" s="216" t="s">
        <v>3</v>
      </c>
      <c r="H48" s="215"/>
      <c r="I48" s="217"/>
      <c r="J48" s="190"/>
      <c r="K48" s="121"/>
      <c r="L48" s="146"/>
      <c r="M48" s="250"/>
      <c r="O48" s="525" t="str">
        <f>IF(AA24=0,AG14,"")</f>
        <v/>
      </c>
      <c r="P48" s="525"/>
      <c r="Q48" s="525"/>
      <c r="R48" s="525"/>
      <c r="S48" s="525"/>
      <c r="T48" s="525"/>
      <c r="U48" s="525"/>
      <c r="V48" s="525"/>
      <c r="W48" s="1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3:54" ht="15.5">
      <c r="C49" s="526" t="s">
        <v>34</v>
      </c>
      <c r="D49" s="527"/>
      <c r="E49" s="190">
        <v>0</v>
      </c>
      <c r="F49" s="251"/>
      <c r="G49" s="86">
        <f>E49*$A$48</f>
        <v>0</v>
      </c>
      <c r="H49" s="86"/>
      <c r="I49" s="200" t="s">
        <v>50</v>
      </c>
      <c r="J49" s="190">
        <f>IF(I49="Y",G49,0)</f>
        <v>0</v>
      </c>
      <c r="K49" s="121">
        <f>IF(I49="Y",1,0)</f>
        <v>0</v>
      </c>
      <c r="L49" s="146"/>
      <c r="M49" s="146"/>
      <c r="O49" s="146"/>
      <c r="P49" s="146"/>
      <c r="R49" s="148"/>
      <c r="T49" s="148"/>
      <c r="V49" s="148"/>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3:54" ht="15.5">
      <c r="C50" s="526" t="s">
        <v>27</v>
      </c>
      <c r="D50" s="527"/>
      <c r="E50" s="190">
        <v>5</v>
      </c>
      <c r="F50" s="251"/>
      <c r="G50" s="86">
        <v>6</v>
      </c>
      <c r="H50" s="86"/>
      <c r="I50" s="200" t="s">
        <v>49</v>
      </c>
      <c r="J50" s="190">
        <f>IF(I50="Y",G50,0)</f>
        <v>6</v>
      </c>
      <c r="K50" s="121">
        <f>IF(I50="Y",1,0)</f>
        <v>1</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3:54" ht="31.5" customHeight="1">
      <c r="C51" s="518" t="s">
        <v>91</v>
      </c>
      <c r="D51" s="519"/>
      <c r="E51" s="190"/>
      <c r="F51" s="251"/>
      <c r="G51" s="86">
        <v>10</v>
      </c>
      <c r="H51" s="86"/>
      <c r="I51" s="200" t="s">
        <v>50</v>
      </c>
      <c r="J51" s="190">
        <f>IF(I51="Y",G51,0)</f>
        <v>0</v>
      </c>
      <c r="K51" s="121">
        <f>IF(I51="Y",1,0)</f>
        <v>0</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3:54" ht="15.5">
      <c r="C52" s="327" t="s">
        <v>157</v>
      </c>
      <c r="D52" s="100" t="s">
        <v>56</v>
      </c>
      <c r="E52" s="146"/>
      <c r="F52" s="135"/>
      <c r="G52" s="100">
        <f>MAX(G49:G51)</f>
        <v>10</v>
      </c>
      <c r="H52" s="135"/>
      <c r="I52" s="103">
        <f>MAX(J49:J51)</f>
        <v>6</v>
      </c>
      <c r="J52" s="190"/>
      <c r="K52" s="121"/>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3:54" ht="15" customHeight="1">
      <c r="C53" s="146"/>
      <c r="D53" s="100"/>
      <c r="E53" s="146"/>
      <c r="F53" s="135"/>
      <c r="G53" s="135"/>
      <c r="H53" s="135"/>
      <c r="I53" s="135"/>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3:54" ht="15.5">
      <c r="C54" s="146"/>
      <c r="D54" s="252" t="s">
        <v>57</v>
      </c>
      <c r="E54" s="188"/>
      <c r="F54" s="253"/>
      <c r="G54" s="105">
        <f>G13+G25+G31+G36+G46+G52</f>
        <v>70</v>
      </c>
      <c r="H54" s="253"/>
      <c r="I54" s="105">
        <f>I13+I25+I31+I36+I46+I52</f>
        <v>54</v>
      </c>
      <c r="J54" s="254"/>
      <c r="K54" s="255"/>
      <c r="L54" s="146"/>
      <c r="M54" s="146"/>
      <c r="O54" s="146"/>
      <c r="P54" s="146"/>
      <c r="R54" s="146"/>
      <c r="T54" s="146"/>
      <c r="V54" s="146"/>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row>
    <row r="55" spans="3:54" ht="15.5">
      <c r="C55" s="146"/>
      <c r="D55" s="252"/>
      <c r="E55" s="188"/>
      <c r="F55" s="253"/>
      <c r="G55" s="105"/>
      <c r="H55" s="253"/>
      <c r="I55" s="105"/>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3:54">
      <c r="C56" s="256"/>
      <c r="D56" s="256"/>
      <c r="E56" s="256"/>
      <c r="F56" s="256"/>
      <c r="G56" s="256"/>
      <c r="H56" s="256"/>
      <c r="I56" s="256"/>
      <c r="J56" s="146"/>
      <c r="K56" s="147"/>
      <c r="L56" s="146"/>
      <c r="M56" s="146"/>
      <c r="O56" s="146"/>
      <c r="P56" s="146"/>
      <c r="R56" s="148"/>
      <c r="T56" s="148"/>
      <c r="V56" s="148"/>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3:54" ht="18.5">
      <c r="C57" s="235" t="s">
        <v>99</v>
      </c>
      <c r="D57" s="146"/>
      <c r="E57" s="146"/>
      <c r="F57" s="146"/>
      <c r="G57" s="146"/>
      <c r="H57" s="146"/>
      <c r="I57" s="14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3:54" ht="37.5" customHeight="1">
      <c r="C58" s="517" t="s">
        <v>98</v>
      </c>
      <c r="D58" s="517"/>
      <c r="E58" s="219">
        <v>0</v>
      </c>
      <c r="F58" s="229"/>
      <c r="G58" s="136"/>
      <c r="H58" s="135"/>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3:54" ht="31.15" customHeight="1">
      <c r="C59" s="433" t="s">
        <v>138</v>
      </c>
      <c r="D59" s="467"/>
      <c r="E59" s="219"/>
      <c r="F59" s="135"/>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3:54" ht="15.5">
      <c r="C60" s="477"/>
      <c r="D60" s="47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3:54" ht="15.5">
      <c r="C61" s="477"/>
      <c r="D61" s="489"/>
      <c r="E61" s="146"/>
      <c r="F61" s="146"/>
      <c r="H61" s="146"/>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3:54" ht="15.5">
      <c r="C62" s="517" t="s">
        <v>103</v>
      </c>
      <c r="D62" s="517"/>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3:54" ht="15.5">
      <c r="C63" s="517" t="s">
        <v>104</v>
      </c>
      <c r="D63" s="517"/>
      <c r="E63" s="219">
        <v>0</v>
      </c>
      <c r="F63" s="229"/>
      <c r="G63" s="136"/>
      <c r="H63" s="134"/>
      <c r="I63" s="200" t="s">
        <v>49</v>
      </c>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3:54" ht="36" customHeight="1">
      <c r="C64" s="517" t="s">
        <v>111</v>
      </c>
      <c r="D64" s="517"/>
      <c r="E64" s="219"/>
      <c r="F64" s="229"/>
      <c r="G64" s="136"/>
      <c r="H64" s="134"/>
      <c r="I64" s="200" t="s">
        <v>50</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15.5">
      <c r="C65" s="518" t="s">
        <v>105</v>
      </c>
      <c r="D65" s="519"/>
      <c r="E65" s="219"/>
      <c r="F65" s="229"/>
      <c r="G65" s="136"/>
      <c r="H65" s="134"/>
      <c r="I65" s="200" t="s">
        <v>49</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5">
      <c r="C66" s="520" t="s">
        <v>106</v>
      </c>
      <c r="D66" s="521"/>
      <c r="E66" s="219"/>
      <c r="F66" s="229"/>
      <c r="G66" s="136"/>
      <c r="H66" s="134"/>
      <c r="I66" s="272" t="s">
        <v>49</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ustomHeight="1">
      <c r="C67" s="517" t="s">
        <v>94</v>
      </c>
      <c r="D67" s="517"/>
      <c r="E67" s="219"/>
      <c r="F67" s="229"/>
      <c r="G67" s="502" t="s">
        <v>139</v>
      </c>
      <c r="H67" s="503"/>
      <c r="I67" s="503"/>
      <c r="J67" s="503"/>
      <c r="K67" s="504"/>
      <c r="L67" s="324"/>
      <c r="M67" s="324"/>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31.5" customHeight="1">
      <c r="C68" s="518" t="s">
        <v>102</v>
      </c>
      <c r="D68" s="519"/>
      <c r="E68" s="219"/>
      <c r="F68" s="229"/>
      <c r="G68" s="136"/>
      <c r="H68" s="135"/>
      <c r="I68" s="135"/>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15.5">
      <c r="C69" s="520" t="s">
        <v>107</v>
      </c>
      <c r="D69" s="521"/>
      <c r="E69" s="219"/>
      <c r="F69" s="229"/>
      <c r="G69" s="499" t="s">
        <v>140</v>
      </c>
      <c r="H69" s="500"/>
      <c r="I69" s="500"/>
      <c r="J69" s="500"/>
      <c r="K69" s="500"/>
      <c r="L69" s="500"/>
      <c r="M69" s="501"/>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5">
      <c r="C70" s="517" t="s">
        <v>108</v>
      </c>
      <c r="D70" s="517"/>
      <c r="E70" s="219"/>
      <c r="F70" s="229"/>
      <c r="G70" s="499" t="s">
        <v>129</v>
      </c>
      <c r="H70" s="500"/>
      <c r="I70" s="501"/>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5">
      <c r="C71" s="517" t="s">
        <v>109</v>
      </c>
      <c r="D71" s="517"/>
      <c r="E71" s="219"/>
      <c r="F71" s="229"/>
      <c r="G71" s="499" t="s">
        <v>129</v>
      </c>
      <c r="H71" s="500"/>
      <c r="I71" s="501"/>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5">
      <c r="C72" s="517" t="s">
        <v>110</v>
      </c>
      <c r="D72" s="517"/>
      <c r="E72" s="219"/>
      <c r="F72" s="229"/>
      <c r="G72" s="499" t="s">
        <v>129</v>
      </c>
      <c r="H72" s="500"/>
      <c r="I72" s="501"/>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5">
      <c r="C73" s="524" t="s">
        <v>101</v>
      </c>
      <c r="D73" s="524"/>
      <c r="E73" s="219"/>
      <c r="F73" s="229"/>
      <c r="G73" s="499" t="s">
        <v>129</v>
      </c>
      <c r="H73" s="500"/>
      <c r="I73" s="501"/>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c r="C74" s="146"/>
      <c r="D74" s="146"/>
      <c r="E74" s="146"/>
      <c r="F74" s="146"/>
      <c r="G74" s="146"/>
      <c r="H74" s="146"/>
      <c r="I74" s="146"/>
      <c r="J74" s="146"/>
      <c r="K74" s="259"/>
      <c r="L74" s="260"/>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261"/>
      <c r="F80" s="261"/>
      <c r="G80" s="261"/>
      <c r="H80" s="261"/>
      <c r="I80" s="261"/>
      <c r="J80" s="261"/>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c r="C81" s="146"/>
      <c r="D81" s="146"/>
      <c r="E81" s="261"/>
      <c r="F81" s="261"/>
      <c r="G81" s="261"/>
      <c r="H81" s="261"/>
      <c r="I81" s="261"/>
      <c r="J81" s="261"/>
      <c r="K81" s="259"/>
      <c r="L81" s="260"/>
      <c r="M81" s="146"/>
      <c r="O81" s="146"/>
      <c r="P81" s="146"/>
      <c r="R81" s="148"/>
      <c r="T81" s="148"/>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c r="C82" s="146"/>
      <c r="D82" s="146"/>
      <c r="E82" s="261"/>
      <c r="F82" s="261"/>
      <c r="G82" s="261"/>
      <c r="H82" s="261"/>
      <c r="I82" s="261"/>
      <c r="J82" s="261"/>
      <c r="K82" s="259"/>
      <c r="L82" s="260"/>
      <c r="M82" s="146"/>
      <c r="O82" s="146"/>
      <c r="P82" s="146"/>
      <c r="R82" s="148"/>
      <c r="T82" s="148"/>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c r="C83" s="146"/>
      <c r="D83" s="146"/>
      <c r="E83" s="261"/>
      <c r="F83" s="261"/>
      <c r="G83" s="261"/>
      <c r="H83" s="261"/>
      <c r="I83" s="261"/>
      <c r="J83" s="261"/>
      <c r="K83" s="259"/>
      <c r="L83" s="260"/>
      <c r="M83" s="146"/>
      <c r="O83" s="146"/>
      <c r="P83" s="146"/>
      <c r="R83" s="148"/>
      <c r="T83" s="148"/>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c r="C84" s="146"/>
      <c r="D84" s="146"/>
      <c r="E84" s="261"/>
      <c r="F84" s="261"/>
      <c r="G84" s="261"/>
      <c r="H84" s="261"/>
      <c r="I84" s="261"/>
      <c r="J84" s="261"/>
      <c r="K84" s="259"/>
      <c r="L84" s="260"/>
      <c r="M84" s="146"/>
      <c r="O84" s="146"/>
      <c r="P84" s="146"/>
      <c r="R84" s="148"/>
      <c r="T84" s="148"/>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c r="C85" s="146"/>
      <c r="D85" s="146"/>
      <c r="E85" s="261"/>
      <c r="F85" s="261"/>
      <c r="G85" s="261"/>
      <c r="H85" s="261"/>
      <c r="I85" s="261"/>
      <c r="J85" s="261"/>
      <c r="K85" s="259"/>
      <c r="L85" s="260"/>
      <c r="M85" s="146"/>
      <c r="O85" s="146"/>
      <c r="P85" s="146"/>
      <c r="R85" s="148"/>
      <c r="T85" s="148"/>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c r="C86" s="146"/>
      <c r="D86" s="146"/>
      <c r="E86" s="261"/>
      <c r="F86" s="261"/>
      <c r="G86" s="261"/>
      <c r="H86" s="261"/>
      <c r="I86" s="261"/>
      <c r="J86" s="261"/>
      <c r="K86" s="259"/>
      <c r="L86" s="260"/>
      <c r="M86" s="146"/>
      <c r="O86" s="146"/>
      <c r="P86" s="146"/>
      <c r="R86" s="148"/>
      <c r="T86" s="148"/>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c r="C87" s="146"/>
      <c r="D87" s="146"/>
      <c r="E87" s="261"/>
      <c r="F87" s="261"/>
      <c r="G87" s="261"/>
      <c r="H87" s="261"/>
      <c r="I87" s="261"/>
      <c r="J87" s="261"/>
      <c r="K87" s="259"/>
      <c r="L87" s="260"/>
      <c r="M87" s="146"/>
      <c r="O87" s="146"/>
      <c r="P87" s="146"/>
      <c r="R87" s="148"/>
      <c r="T87" s="148"/>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c r="C88" s="146"/>
      <c r="D88" s="146"/>
      <c r="E88" s="261"/>
      <c r="F88" s="261"/>
      <c r="G88" s="261"/>
      <c r="H88" s="261"/>
      <c r="I88" s="261"/>
      <c r="J88" s="261"/>
      <c r="K88" s="259"/>
      <c r="L88" s="260"/>
      <c r="M88" s="146"/>
      <c r="O88" s="146"/>
      <c r="P88" s="146"/>
      <c r="R88" s="148"/>
      <c r="T88" s="148"/>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c r="C89" s="146"/>
      <c r="D89" s="146"/>
      <c r="E89" s="261"/>
      <c r="F89" s="261"/>
      <c r="G89" s="261"/>
      <c r="H89" s="261"/>
      <c r="I89" s="261"/>
      <c r="J89" s="261"/>
      <c r="K89" s="259"/>
      <c r="L89" s="260"/>
      <c r="M89" s="146"/>
      <c r="O89" s="146"/>
      <c r="P89" s="146"/>
      <c r="R89" s="148"/>
      <c r="T89" s="148"/>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c r="C90" s="146"/>
      <c r="D90" s="146"/>
      <c r="E90" s="261"/>
      <c r="F90" s="261"/>
      <c r="G90" s="261"/>
      <c r="H90" s="261"/>
      <c r="I90" s="261"/>
      <c r="J90" s="261"/>
      <c r="K90" s="259"/>
      <c r="L90" s="260"/>
      <c r="M90" s="146"/>
      <c r="O90" s="146"/>
      <c r="P90" s="146"/>
      <c r="R90" s="148"/>
      <c r="T90" s="148"/>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c r="C91" s="146"/>
      <c r="D91" s="146"/>
      <c r="E91" s="261"/>
      <c r="F91" s="261"/>
      <c r="G91" s="261"/>
      <c r="H91" s="261"/>
      <c r="I91" s="261"/>
      <c r="J91" s="261"/>
      <c r="K91" s="259"/>
      <c r="L91" s="260"/>
      <c r="M91" s="146"/>
      <c r="O91" s="146"/>
      <c r="P91" s="146"/>
      <c r="R91" s="148"/>
      <c r="T91" s="148"/>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c r="C92" s="146"/>
      <c r="D92" s="146"/>
      <c r="E92" s="261"/>
      <c r="F92" s="261"/>
      <c r="G92" s="261"/>
      <c r="H92" s="261"/>
      <c r="I92" s="261"/>
      <c r="J92" s="261"/>
      <c r="K92" s="259"/>
      <c r="L92" s="260"/>
      <c r="M92" s="146"/>
      <c r="O92" s="146"/>
      <c r="P92" s="146"/>
      <c r="R92" s="148"/>
      <c r="T92" s="148"/>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c r="C93" s="146"/>
      <c r="D93" s="146"/>
      <c r="E93" s="261"/>
      <c r="F93" s="261"/>
      <c r="G93" s="261"/>
      <c r="H93" s="261"/>
      <c r="I93" s="261"/>
      <c r="J93" s="261"/>
      <c r="K93" s="259"/>
      <c r="L93" s="260"/>
      <c r="M93" s="146"/>
      <c r="O93" s="146"/>
      <c r="P93" s="146"/>
      <c r="R93" s="148"/>
      <c r="T93" s="148"/>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c r="C94" s="146"/>
      <c r="D94" s="146"/>
      <c r="E94" s="261"/>
      <c r="F94" s="261"/>
      <c r="G94" s="261"/>
      <c r="H94" s="261"/>
      <c r="I94" s="261"/>
      <c r="J94" s="261"/>
      <c r="K94" s="259"/>
      <c r="L94" s="260"/>
      <c r="M94" s="146"/>
      <c r="O94" s="146"/>
      <c r="P94" s="146"/>
      <c r="R94" s="148"/>
      <c r="T94" s="148"/>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c r="C95" s="146"/>
      <c r="D95" s="146"/>
      <c r="E95" s="261"/>
      <c r="F95" s="261"/>
      <c r="G95" s="261"/>
      <c r="H95" s="261"/>
      <c r="I95" s="261"/>
      <c r="J95" s="261"/>
      <c r="K95" s="259"/>
      <c r="L95" s="260"/>
      <c r="M95" s="146"/>
      <c r="O95" s="146"/>
      <c r="P95" s="146"/>
      <c r="R95" s="148"/>
      <c r="T95" s="148"/>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c r="C96" s="146"/>
      <c r="D96" s="146"/>
      <c r="E96" s="261"/>
      <c r="F96" s="261"/>
      <c r="G96" s="261"/>
      <c r="H96" s="261"/>
      <c r="I96" s="261"/>
      <c r="J96" s="261"/>
      <c r="K96" s="259"/>
      <c r="L96" s="260"/>
      <c r="M96" s="146"/>
      <c r="O96" s="146"/>
      <c r="P96" s="146"/>
      <c r="R96" s="148"/>
      <c r="T96" s="148"/>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A99" s="146"/>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213"/>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E110" s="262"/>
      <c r="F110" s="262"/>
      <c r="G110" s="262"/>
      <c r="H110" s="262"/>
      <c r="I110" s="262"/>
      <c r="J110" s="262"/>
      <c r="K110" s="263"/>
      <c r="L110" s="264"/>
      <c r="BB110" s="213"/>
    </row>
    <row r="111" spans="1:54">
      <c r="E111" s="262"/>
      <c r="F111" s="262"/>
      <c r="G111" s="262"/>
      <c r="H111" s="262"/>
      <c r="I111" s="262"/>
      <c r="J111" s="262"/>
      <c r="K111" s="263"/>
      <c r="L111" s="264"/>
    </row>
    <row r="112" spans="1:54">
      <c r="E112" s="262"/>
      <c r="F112" s="262"/>
      <c r="G112" s="262"/>
      <c r="H112" s="262"/>
      <c r="I112" s="262"/>
      <c r="J112" s="262"/>
      <c r="K112" s="263"/>
      <c r="L112" s="264"/>
    </row>
    <row r="113" spans="2:26">
      <c r="E113" s="262"/>
      <c r="F113" s="262"/>
      <c r="G113" s="262"/>
      <c r="H113" s="262"/>
      <c r="I113" s="262"/>
      <c r="J113" s="262"/>
      <c r="K113" s="263"/>
      <c r="L113" s="264"/>
    </row>
    <row r="116" spans="2:26" s="266" customFormat="1">
      <c r="B116" s="146"/>
      <c r="C116" s="145"/>
      <c r="D116" s="145"/>
      <c r="E116" s="145"/>
      <c r="F116" s="145"/>
      <c r="G116" s="145"/>
      <c r="H116" s="145"/>
      <c r="I116" s="145"/>
      <c r="J116" s="145"/>
      <c r="L116" s="145"/>
      <c r="M116" s="145"/>
      <c r="N116" s="146"/>
      <c r="O116" s="145"/>
      <c r="P116" s="145"/>
      <c r="Q116" s="146"/>
      <c r="R116" s="237"/>
      <c r="S116" s="146"/>
      <c r="T116" s="237"/>
      <c r="U116" s="146"/>
      <c r="V116" s="237"/>
      <c r="W116" s="237"/>
      <c r="X116" s="265"/>
      <c r="Y116" s="265"/>
      <c r="Z116" s="265"/>
    </row>
  </sheetData>
  <mergeCells count="65">
    <mergeCell ref="AI10:AO11"/>
    <mergeCell ref="AI12:AO14"/>
    <mergeCell ref="C71:D71"/>
    <mergeCell ref="G71:I71"/>
    <mergeCell ref="C72:D72"/>
    <mergeCell ref="G72:I72"/>
    <mergeCell ref="C66:D66"/>
    <mergeCell ref="O48:V48"/>
    <mergeCell ref="C49:D49"/>
    <mergeCell ref="C50:D50"/>
    <mergeCell ref="C51:D51"/>
    <mergeCell ref="C58:D58"/>
    <mergeCell ref="C60:D60"/>
    <mergeCell ref="C61:D61"/>
    <mergeCell ref="C62:D62"/>
    <mergeCell ref="C63:D63"/>
    <mergeCell ref="C73:D73"/>
    <mergeCell ref="G73:I73"/>
    <mergeCell ref="C67:D67"/>
    <mergeCell ref="C68:D68"/>
    <mergeCell ref="C69:D69"/>
    <mergeCell ref="G69:M69"/>
    <mergeCell ref="C70:D70"/>
    <mergeCell ref="G70:I70"/>
    <mergeCell ref="G67:K67"/>
    <mergeCell ref="C64:D64"/>
    <mergeCell ref="C65:D65"/>
    <mergeCell ref="C59:D59"/>
    <mergeCell ref="C32:D32"/>
    <mergeCell ref="C33:D33"/>
    <mergeCell ref="M46:M47"/>
    <mergeCell ref="C34:D34"/>
    <mergeCell ref="O46:V47"/>
    <mergeCell ref="C35:D35"/>
    <mergeCell ref="C39:D39"/>
    <mergeCell ref="C40:D40"/>
    <mergeCell ref="C41:D41"/>
    <mergeCell ref="C42:D42"/>
    <mergeCell ref="M42:M43"/>
    <mergeCell ref="O42:V43"/>
    <mergeCell ref="C43:D43"/>
    <mergeCell ref="C44:D44"/>
    <mergeCell ref="C45:D45"/>
    <mergeCell ref="O45:V45"/>
    <mergeCell ref="C28:D28"/>
    <mergeCell ref="C29:D30"/>
    <mergeCell ref="C21:D21"/>
    <mergeCell ref="C2:I2"/>
    <mergeCell ref="C5:V5"/>
    <mergeCell ref="O7:O8"/>
    <mergeCell ref="C18:D18"/>
    <mergeCell ref="C19:D19"/>
    <mergeCell ref="C20:D20"/>
    <mergeCell ref="C22:D22"/>
    <mergeCell ref="C23:D23"/>
    <mergeCell ref="C24:D24"/>
    <mergeCell ref="C26:D26"/>
    <mergeCell ref="C27:D27"/>
    <mergeCell ref="G29:G30"/>
    <mergeCell ref="I29:I30"/>
    <mergeCell ref="AA10:AB10"/>
    <mergeCell ref="C11:D11"/>
    <mergeCell ref="C12:D12"/>
    <mergeCell ref="C16:D16"/>
    <mergeCell ref="C17:D17"/>
  </mergeCells>
  <dataValidations count="9">
    <dataValidation type="list" allowBlank="1" showInputMessage="1" showErrorMessage="1" sqref="V11:V27 I39:I41 I33:I35 I16:I20 I27:I29 I10:I12 R29:R35 R37:R38 V29:V35 R11:R27 I63:I66 I43:I45 I49:I51 V37:V38" xr:uid="{00000000-0002-0000-1900-000000000000}">
      <formula1>"Y, N"</formula1>
    </dataValidation>
    <dataValidation type="list" allowBlank="1" showInputMessage="1" showErrorMessage="1" sqref="N45:V45" xr:uid="{00000000-0002-0000-1900-000001000000}">
      <formula1>"Industrial, All others"</formula1>
    </dataValidation>
    <dataValidation allowBlank="1" showInputMessage="1" showErrorMessage="1" promptTitle="ISO 21930:2007" prompt="Sustainability in building construction- Environmental declaration of building products, BSi" sqref="C43:D43" xr:uid="{00000000-0002-0000-19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0:D41" xr:uid="{00000000-0002-0000-1900-000003000000}"/>
    <dataValidation allowBlank="1" showInputMessage="1" showErrorMessage="1" promptTitle="EN 15978:2011" prompt="Sustainability of construction works - assessment of environmental performance of buildings - calculation method, BSi" sqref="C29" xr:uid="{00000000-0002-0000-1900-000004000000}"/>
    <dataValidation allowBlank="1" showInputMessage="1" showErrorMessage="1" promptTitle="EN 15804:2012" prompt="Sustainability of construction works - Environmental product declarations - core rules for the product category of construction products, BSi" sqref="C44:D44" xr:uid="{00000000-0002-0000-1900-000005000000}"/>
    <dataValidation allowBlank="1" showErrorMessage="1" sqref="C51:D51" xr:uid="{00000000-0002-0000-1900-000006000000}"/>
    <dataValidation allowBlank="1" showErrorMessage="1" promptTitle="EN 15804:2012" prompt="Sustainability of construction works - Environmental product declarations - core rules for the product category of construction products, BSi" sqref="C45:D45" xr:uid="{00000000-0002-0000-1900-000007000000}"/>
    <dataValidation allowBlank="1" showErrorMessage="1" promptTitle="CEN/TR 15941:2010" prompt="Sustainability of construction works - Environmental product declarations - Methodology for selection and use of generic data, BSi" sqref="C34:D34" xr:uid="{00000000-0002-0000-19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392B0-4FCB-4E6F-94CE-E6792CC489A3}">
  <sheetPr>
    <tabColor rgb="FF3D6864"/>
    <pageSetUpPr fitToPage="1"/>
  </sheetPr>
  <dimension ref="A1:BB110"/>
  <sheetViews>
    <sheetView topLeftCell="B37" zoomScaleNormal="100" workbookViewId="0">
      <selection activeCell="M54" sqref="M54"/>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8"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8"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88" t="s">
        <v>50</v>
      </c>
      <c r="J13" s="6">
        <f>IF(I13="Y",G13,0)</f>
        <v>0</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88" t="s">
        <v>50</v>
      </c>
      <c r="J14" s="6">
        <f>IF(I14="Y",G14,0)</f>
        <v>0</v>
      </c>
      <c r="K14" s="121"/>
      <c r="M14" s="339" t="s">
        <v>7</v>
      </c>
      <c r="N14" s="55"/>
      <c r="O14" s="342"/>
      <c r="P14" s="52">
        <v>1</v>
      </c>
      <c r="Q14" s="55"/>
      <c r="R14" s="90" t="s">
        <v>49</v>
      </c>
      <c r="S14" s="55"/>
      <c r="T14" s="87">
        <f t="shared" si="0"/>
        <v>1</v>
      </c>
      <c r="U14" s="55"/>
      <c r="V14" s="88"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8"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8"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8"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8"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8"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8"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8"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29"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30"/>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178</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0.96</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8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50</v>
      </c>
      <c r="J42" s="6">
        <f t="shared" si="4"/>
        <v>0</v>
      </c>
      <c r="K42" s="121">
        <f t="shared" si="5"/>
        <v>0</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16</v>
      </c>
      <c r="J43" s="7"/>
      <c r="K43" s="121"/>
      <c r="M43" s="440" t="s">
        <v>62</v>
      </c>
      <c r="N43" s="59"/>
      <c r="O43" s="442" t="str">
        <f>IF(AA21=0,0,VLOOKUP(O39,Lookups!A2:C10,IF(O42="Industrial",2,3),TRUE))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88" t="s">
        <v>50</v>
      </c>
      <c r="J46" s="6">
        <f>IF(I46="Y",G46,0)</f>
        <v>0</v>
      </c>
      <c r="K46" s="121">
        <f>IF(I46="Y",1,0)</f>
        <v>0</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8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66</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433" t="s">
        <v>96</v>
      </c>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t="s">
        <v>97</v>
      </c>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63" t="s">
        <v>105</v>
      </c>
      <c r="D62" s="46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53" t="s">
        <v>106</v>
      </c>
      <c r="D63" s="454"/>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24" t="s">
        <v>94</v>
      </c>
      <c r="D64" s="424"/>
      <c r="E64" s="77"/>
      <c r="F64" s="123"/>
      <c r="G64" s="450" t="s">
        <v>93</v>
      </c>
      <c r="H64" s="451"/>
      <c r="I64" s="452"/>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56" t="s">
        <v>102</v>
      </c>
      <c r="D65" s="45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58" t="s">
        <v>107</v>
      </c>
      <c r="D66" s="459"/>
      <c r="E66" s="77"/>
      <c r="F66" s="123"/>
      <c r="G66" s="450" t="s">
        <v>92</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24" t="s">
        <v>108</v>
      </c>
      <c r="D67" s="424"/>
      <c r="E67" s="77"/>
      <c r="F67" s="123"/>
      <c r="G67" s="450" t="s">
        <v>92</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109</v>
      </c>
      <c r="D68" s="424"/>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110</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55" t="s">
        <v>101</v>
      </c>
      <c r="D70" s="455"/>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R+e5xVo5LTY5wbg+xxoOdLrrxo9mX45J/pVxD0RRfIl/CEmXq0WBAoanofcE/FloocKtnbkvjWtXwWNiAVyqFA==" saltValue="HLlG6KOCjILtzJ5PrZRrSw==" spinCount="100000" sheet="1" objects="1" scenarios="1"/>
  <mergeCells count="63">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type="list" allowBlank="1" showInputMessage="1" showErrorMessage="1" sqref="V8:V24 I36:I38 I30:I32 I13:I17 I24:I26 I7:I9 R26:R32 R34:R35 V34:V35 R8:R24 I60:I63 I40:I42 I46:I48 V26:V32" xr:uid="{7D7F8363-1ED3-46EC-ABC4-B3C092478FD2}">
      <formula1>"Y, N"</formula1>
    </dataValidation>
    <dataValidation type="list" allowBlank="1" showInputMessage="1" showErrorMessage="1" sqref="N42:V42" xr:uid="{4D4AADD1-609B-4BC2-A776-97884F35E2FE}">
      <formula1>"Industrial, All others"</formula1>
    </dataValidation>
    <dataValidation allowBlank="1" showInputMessage="1" showErrorMessage="1" promptTitle="ISO 21930:2007" prompt="Sustainability in building construction- Environmental declaration of building products, BSi" sqref="C40:D40" xr:uid="{CCF5649D-D824-40AA-8B7C-3599604A97D6}"/>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135B6471-9D53-4F32-8795-49802EF5D814}"/>
    <dataValidation allowBlank="1" showInputMessage="1" showErrorMessage="1" promptTitle="EN 15978:2011" prompt="Sustainability of construction works - assessment of environmental performance of buildings - calculation method, BSi" sqref="C26" xr:uid="{9762FB01-9400-42CF-9A22-AA6FCB92F681}"/>
    <dataValidation allowBlank="1" showInputMessage="1" showErrorMessage="1" promptTitle="EN 15804:2012" prompt="Sustainability of construction works - Environmental product declarations - core rules for the product category of construction products, BSi" sqref="C41:D41" xr:uid="{A923A3E1-3FA1-4963-A6F4-E020100DEEB9}"/>
    <dataValidation allowBlank="1" showErrorMessage="1" promptTitle="CEN/TR 15941:2010" prompt="Sustainability of construction works - Environmental product declarations - Methodology for selection and use of generic data, BSi" sqref="C31:D31" xr:uid="{44866010-9623-49FD-B03C-08A8B0D63163}"/>
    <dataValidation allowBlank="1" showErrorMessage="1" sqref="C48:D48" xr:uid="{0EF6E098-2377-455E-BF65-A2E46B63FB48}"/>
    <dataValidation allowBlank="1" showErrorMessage="1" promptTitle="EN 15804:2012" prompt="Sustainability of construction works - Environmental product declarations - core rules for the product category of construction products, BSi" sqref="C42:D42" xr:uid="{ACE122F6-229C-44A9-8A54-CEC486C45C32}"/>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3D6864"/>
    <pageSetUpPr fitToPage="1"/>
  </sheetPr>
  <dimension ref="A1:BB110"/>
  <sheetViews>
    <sheetView topLeftCell="B37" workbookViewId="0">
      <selection activeCell="M53" sqref="M53"/>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88" t="s">
        <v>50</v>
      </c>
      <c r="J9" s="6">
        <f>IF(I9="Y",G9,0)</f>
        <v>0</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2</v>
      </c>
      <c r="J10" s="6"/>
      <c r="K10" s="122"/>
      <c r="L10" s="1"/>
      <c r="M10" s="339" t="s">
        <v>6</v>
      </c>
      <c r="N10" s="55"/>
      <c r="O10" s="342"/>
      <c r="P10" s="52">
        <v>2</v>
      </c>
      <c r="Q10" s="55"/>
      <c r="R10" s="90" t="s">
        <v>49</v>
      </c>
      <c r="S10" s="55"/>
      <c r="T10" s="87">
        <f t="shared" si="0"/>
        <v>2</v>
      </c>
      <c r="U10" s="55"/>
      <c r="V10" s="89" t="s">
        <v>50</v>
      </c>
      <c r="W10" s="14">
        <f t="shared" si="1"/>
        <v>0</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50</v>
      </c>
      <c r="W12" s="14">
        <f t="shared" si="1"/>
        <v>0</v>
      </c>
      <c r="X12" s="62"/>
      <c r="Y12" s="62"/>
      <c r="Z12" s="65"/>
      <c r="AA12" s="111">
        <f>SUM(K36:K42)</f>
        <v>1</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1</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88" t="s">
        <v>50</v>
      </c>
      <c r="J14" s="6">
        <f>IF(I14="Y",G14,0)</f>
        <v>0</v>
      </c>
      <c r="K14" s="121"/>
      <c r="M14" s="339" t="s">
        <v>7</v>
      </c>
      <c r="N14" s="55"/>
      <c r="O14" s="342"/>
      <c r="P14" s="52">
        <v>1</v>
      </c>
      <c r="Q14" s="55"/>
      <c r="R14" s="90" t="s">
        <v>49</v>
      </c>
      <c r="S14" s="55"/>
      <c r="T14" s="87">
        <f t="shared" si="0"/>
        <v>1</v>
      </c>
      <c r="U14" s="55"/>
      <c r="V14" s="89" t="s">
        <v>50</v>
      </c>
      <c r="W14" s="14">
        <f t="shared" si="1"/>
        <v>0</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88" t="s">
        <v>50</v>
      </c>
      <c r="J15" s="6">
        <f>IF(I15="Y",G15,0)</f>
        <v>0</v>
      </c>
      <c r="K15" s="121"/>
      <c r="M15" s="339" t="s">
        <v>41</v>
      </c>
      <c r="N15" s="55"/>
      <c r="O15" s="342"/>
      <c r="P15" s="52">
        <v>1</v>
      </c>
      <c r="Q15" s="55"/>
      <c r="R15" s="90" t="s">
        <v>49</v>
      </c>
      <c r="S15" s="55"/>
      <c r="T15" s="87">
        <f t="shared" si="0"/>
        <v>1</v>
      </c>
      <c r="U15" s="55"/>
      <c r="V15" s="89" t="s">
        <v>50</v>
      </c>
      <c r="W15" s="14">
        <f t="shared" si="1"/>
        <v>0</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89" t="s">
        <v>50</v>
      </c>
      <c r="J16" s="6">
        <f>IF(I16="Y",G16,0)</f>
        <v>0</v>
      </c>
      <c r="K16" s="121"/>
      <c r="M16" s="339" t="s">
        <v>40</v>
      </c>
      <c r="N16" s="55"/>
      <c r="O16" s="342"/>
      <c r="P16" s="52">
        <v>1</v>
      </c>
      <c r="Q16" s="55"/>
      <c r="R16" s="90" t="s">
        <v>49</v>
      </c>
      <c r="S16" s="55"/>
      <c r="T16" s="87">
        <f t="shared" si="0"/>
        <v>1</v>
      </c>
      <c r="U16" s="55"/>
      <c r="V16" s="88" t="s">
        <v>50</v>
      </c>
      <c r="W16" s="14">
        <f t="shared" si="1"/>
        <v>0</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89" t="s">
        <v>50</v>
      </c>
      <c r="J17" s="6">
        <f>IF(I17="Y",G17,0)</f>
        <v>0</v>
      </c>
      <c r="K17" s="121"/>
      <c r="M17" s="339" t="s">
        <v>15</v>
      </c>
      <c r="N17" s="55"/>
      <c r="O17" s="342"/>
      <c r="P17" s="52">
        <v>1</v>
      </c>
      <c r="Q17" s="55"/>
      <c r="R17" s="90" t="s">
        <v>49</v>
      </c>
      <c r="S17" s="55"/>
      <c r="T17" s="87">
        <f t="shared" si="0"/>
        <v>1</v>
      </c>
      <c r="U17" s="55"/>
      <c r="V17" s="89" t="s">
        <v>50</v>
      </c>
      <c r="W17" s="14">
        <f t="shared" si="1"/>
        <v>0</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9" t="s">
        <v>50</v>
      </c>
      <c r="W20" s="14">
        <f t="shared" si="1"/>
        <v>0</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9" t="s">
        <v>50</v>
      </c>
      <c r="W21" s="14">
        <f t="shared" si="1"/>
        <v>0</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2</v>
      </c>
      <c r="J22" s="6"/>
      <c r="K22" s="121"/>
      <c r="M22" s="339" t="s">
        <v>11</v>
      </c>
      <c r="N22" s="55"/>
      <c r="O22" s="342"/>
      <c r="P22" s="52">
        <v>0.5</v>
      </c>
      <c r="Q22" s="55"/>
      <c r="R22" s="90" t="s">
        <v>49</v>
      </c>
      <c r="S22" s="55"/>
      <c r="T22" s="87">
        <f t="shared" si="0"/>
        <v>0.5</v>
      </c>
      <c r="U22" s="55"/>
      <c r="V22" s="89" t="s">
        <v>50</v>
      </c>
      <c r="W22" s="14">
        <f t="shared" si="1"/>
        <v>0</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9" t="s">
        <v>50</v>
      </c>
      <c r="W23" s="14">
        <f t="shared" si="1"/>
        <v>0</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88" t="s">
        <v>50</v>
      </c>
      <c r="J24" s="6">
        <f>IF(I24="Y",G24,0)</f>
        <v>0</v>
      </c>
      <c r="K24" s="121">
        <f>IF(OR(J24,J25,J26&gt;0),1,0)</f>
        <v>1</v>
      </c>
      <c r="M24" s="339" t="s">
        <v>12</v>
      </c>
      <c r="N24" s="53"/>
      <c r="O24" s="342"/>
      <c r="P24" s="52">
        <v>0.5</v>
      </c>
      <c r="Q24" s="53"/>
      <c r="R24" s="90" t="s">
        <v>49</v>
      </c>
      <c r="S24" s="53"/>
      <c r="T24" s="87">
        <f>IF(R24="Y",P24*$L$6,"")</f>
        <v>0.5</v>
      </c>
      <c r="U24" s="53"/>
      <c r="V24" s="89" t="s">
        <v>50</v>
      </c>
      <c r="W24" s="14">
        <f>IF(V24="Y", T24, 0)</f>
        <v>0</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29" t="s">
        <v>50</v>
      </c>
      <c r="J26" s="6">
        <f>IF(I26="Y",G26,0)</f>
        <v>0</v>
      </c>
      <c r="K26" s="121"/>
      <c r="M26" s="340" t="s">
        <v>28</v>
      </c>
      <c r="N26" s="54"/>
      <c r="O26" s="343"/>
      <c r="P26" s="52">
        <v>2</v>
      </c>
      <c r="Q26" s="54"/>
      <c r="R26" s="90" t="s">
        <v>49</v>
      </c>
      <c r="S26" s="54"/>
      <c r="T26" s="87">
        <f t="shared" ref="T26:T32" si="2">IF(R26="Y",P26*$L$6,"")</f>
        <v>2</v>
      </c>
      <c r="U26" s="54"/>
      <c r="V26" s="89"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30"/>
      <c r="J27" s="7"/>
      <c r="K27" s="121"/>
      <c r="M27" s="340" t="s">
        <v>20</v>
      </c>
      <c r="N27" s="55"/>
      <c r="O27" s="343"/>
      <c r="P27" s="52">
        <v>1</v>
      </c>
      <c r="Q27" s="55"/>
      <c r="R27" s="90" t="s">
        <v>49</v>
      </c>
      <c r="S27" s="55"/>
      <c r="T27" s="87">
        <f t="shared" si="2"/>
        <v>1</v>
      </c>
      <c r="U27" s="55"/>
      <c r="V27" s="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4</v>
      </c>
      <c r="J28" s="6"/>
      <c r="K28" s="121"/>
      <c r="M28" s="340" t="s">
        <v>17</v>
      </c>
      <c r="N28" s="55"/>
      <c r="O28" s="343"/>
      <c r="P28" s="52">
        <v>1</v>
      </c>
      <c r="Q28" s="55"/>
      <c r="R28" s="90" t="s">
        <v>49</v>
      </c>
      <c r="S28" s="55"/>
      <c r="T28" s="87">
        <f t="shared" si="2"/>
        <v>1</v>
      </c>
      <c r="U28" s="55"/>
      <c r="V28" s="89"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89"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178</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50</v>
      </c>
      <c r="W34" s="14">
        <f>IF(V34="Y", T34, 0)</f>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50</v>
      </c>
      <c r="W35" s="14">
        <f>IF(V35="Y", T35, 0)</f>
        <v>0</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49</v>
      </c>
      <c r="J36" s="6">
        <f t="shared" ref="J36:J42" si="4">IF(I36="Y",G36,0)</f>
        <v>0</v>
      </c>
      <c r="K36" s="121">
        <f t="shared" ref="K36:K42" si="5">IF(I36="Y",1,0)</f>
        <v>1</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50</v>
      </c>
      <c r="J37" s="6">
        <f t="shared" si="4"/>
        <v>0</v>
      </c>
      <c r="K37" s="121">
        <f t="shared" si="5"/>
        <v>0</v>
      </c>
      <c r="M37" s="37"/>
      <c r="N37" s="40"/>
      <c r="O37" s="39"/>
      <c r="P37" s="40"/>
      <c r="Q37" s="40"/>
      <c r="R37" s="106" t="s">
        <v>58</v>
      </c>
      <c r="S37" s="40"/>
      <c r="T37" s="107">
        <f>SUM(T8:T35)</f>
        <v>30</v>
      </c>
      <c r="U37" s="40"/>
      <c r="V37" s="108">
        <f>SUM(W8:W35)</f>
        <v>10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50</v>
      </c>
      <c r="J38" s="6">
        <f t="shared" si="4"/>
        <v>0</v>
      </c>
      <c r="K38" s="121">
        <f t="shared" si="5"/>
        <v>0</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0.28000000000000003</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88" t="s">
        <v>50</v>
      </c>
      <c r="J40" s="6">
        <f t="shared" si="4"/>
        <v>0</v>
      </c>
      <c r="K40" s="121">
        <f t="shared" si="5"/>
        <v>0</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88" t="s">
        <v>50</v>
      </c>
      <c r="J41" s="6">
        <f t="shared" si="4"/>
        <v>0</v>
      </c>
      <c r="K41" s="121">
        <f t="shared" si="5"/>
        <v>0</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50</v>
      </c>
      <c r="J42" s="6">
        <f t="shared" si="4"/>
        <v>0</v>
      </c>
      <c r="K42" s="121">
        <f t="shared" si="5"/>
        <v>0</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0</v>
      </c>
      <c r="J43" s="7"/>
      <c r="K43" s="121"/>
      <c r="M43" s="440" t="s">
        <v>62</v>
      </c>
      <c r="N43" s="59"/>
      <c r="O43" s="442">
        <f>IF(AA21=0,0,VLOOKUP(O39,Lookups!A2:C10,IF(O42="Industrial",2,3),TRUE))</f>
        <v>1</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88" t="s">
        <v>49</v>
      </c>
      <c r="J46" s="6">
        <f>IF(I46="Y",G46,0)</f>
        <v>0</v>
      </c>
      <c r="K46" s="121">
        <f>IF(I46="Y",1,0)</f>
        <v>1</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88" t="s">
        <v>50</v>
      </c>
      <c r="J47" s="6">
        <f>IF(I47="Y",G47,0)</f>
        <v>0</v>
      </c>
      <c r="K47" s="121">
        <f>IF(I47="Y",1,0)</f>
        <v>0</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88" t="s">
        <v>50</v>
      </c>
      <c r="J48" s="6">
        <f>IF(I48="Y",G48,0)</f>
        <v>0</v>
      </c>
      <c r="K48" s="121">
        <f>IF(I48="Y",1,0)</f>
        <v>0</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18</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433" t="s">
        <v>96</v>
      </c>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t="s">
        <v>97</v>
      </c>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63" t="s">
        <v>105</v>
      </c>
      <c r="D62" s="46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53" t="s">
        <v>106</v>
      </c>
      <c r="D63" s="454"/>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24" t="s">
        <v>94</v>
      </c>
      <c r="D64" s="424"/>
      <c r="E64" s="77"/>
      <c r="F64" s="123"/>
      <c r="G64" s="450" t="s">
        <v>93</v>
      </c>
      <c r="H64" s="451"/>
      <c r="I64" s="452"/>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56" t="s">
        <v>102</v>
      </c>
      <c r="D65" s="45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58" t="s">
        <v>107</v>
      </c>
      <c r="D66" s="459"/>
      <c r="E66" s="77"/>
      <c r="F66" s="123"/>
      <c r="G66" s="450" t="s">
        <v>92</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24" t="s">
        <v>108</v>
      </c>
      <c r="D67" s="424"/>
      <c r="E67" s="77"/>
      <c r="F67" s="123"/>
      <c r="G67" s="450" t="s">
        <v>92</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109</v>
      </c>
      <c r="D68" s="424"/>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110</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55" t="s">
        <v>101</v>
      </c>
      <c r="D70" s="455"/>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mergeCells count="63">
    <mergeCell ref="M46:V47"/>
    <mergeCell ref="AI7:AO8"/>
    <mergeCell ref="AI9:AO11"/>
    <mergeCell ref="C61:D61"/>
    <mergeCell ref="C62:D62"/>
    <mergeCell ref="C19:D19"/>
    <mergeCell ref="C20:D20"/>
    <mergeCell ref="C21:D21"/>
    <mergeCell ref="C60:D60"/>
    <mergeCell ref="C57:D57"/>
    <mergeCell ref="C46:D46"/>
    <mergeCell ref="C47:D47"/>
    <mergeCell ref="C48:D48"/>
    <mergeCell ref="C42:D42"/>
    <mergeCell ref="C26:D27"/>
    <mergeCell ref="C59:D59"/>
    <mergeCell ref="G70:I70"/>
    <mergeCell ref="C63:D63"/>
    <mergeCell ref="C70:D70"/>
    <mergeCell ref="C68:D68"/>
    <mergeCell ref="C69:D69"/>
    <mergeCell ref="C65:D65"/>
    <mergeCell ref="C64:D64"/>
    <mergeCell ref="C66:D66"/>
    <mergeCell ref="C67:D67"/>
    <mergeCell ref="G64:I64"/>
    <mergeCell ref="G69:I69"/>
    <mergeCell ref="G66:I66"/>
    <mergeCell ref="G67:I67"/>
    <mergeCell ref="G68:I68"/>
    <mergeCell ref="C55:D55"/>
    <mergeCell ref="C58:D58"/>
    <mergeCell ref="AA7:AB7"/>
    <mergeCell ref="O45:V45"/>
    <mergeCell ref="C13:D13"/>
    <mergeCell ref="C14:D14"/>
    <mergeCell ref="C15:D15"/>
    <mergeCell ref="C16:D16"/>
    <mergeCell ref="C18:D18"/>
    <mergeCell ref="M43:M44"/>
    <mergeCell ref="O43:V44"/>
    <mergeCell ref="C25:D25"/>
    <mergeCell ref="C8:D8"/>
    <mergeCell ref="C9:D9"/>
    <mergeCell ref="C29:D29"/>
    <mergeCell ref="C23:D23"/>
    <mergeCell ref="C17:D17"/>
    <mergeCell ref="C24:D24"/>
    <mergeCell ref="G26:G27"/>
    <mergeCell ref="I26:I27"/>
    <mergeCell ref="O4:O5"/>
    <mergeCell ref="C30:D30"/>
    <mergeCell ref="C31:D31"/>
    <mergeCell ref="C32:D32"/>
    <mergeCell ref="C36:D36"/>
    <mergeCell ref="C37:D37"/>
    <mergeCell ref="O42:V42"/>
    <mergeCell ref="C38:D38"/>
    <mergeCell ref="C39:D39"/>
    <mergeCell ref="C40:D40"/>
    <mergeCell ref="C41:D41"/>
    <mergeCell ref="M39:M40"/>
    <mergeCell ref="O39:V40"/>
  </mergeCells>
  <dataValidations xWindow="260" yWindow="736" count="9">
    <dataValidation type="list" allowBlank="1" showInputMessage="1" showErrorMessage="1" sqref="V26:V32 I36:I38 I30:I32 I13:I17 I24:I26 I7:I9 R26:R32 R34:R35 V34:V35 R8:R24 I60:I63 V8:V24 I46:I48 I40:I42" xr:uid="{00000000-0002-0000-0200-000000000000}">
      <formula1>"Y, N"</formula1>
    </dataValidation>
    <dataValidation type="list" allowBlank="1" showInputMessage="1" showErrorMessage="1" sqref="N42:V42" xr:uid="{00000000-0002-0000-0200-000001000000}">
      <formula1>"Industrial, All others"</formula1>
    </dataValidation>
    <dataValidation allowBlank="1" showInputMessage="1" showErrorMessage="1" promptTitle="ISO 21930:2007" prompt="Sustainability in building construction- Environmental declaration of building products, BSi" sqref="C40:D40" xr:uid="{00000000-0002-0000-02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0000000-0002-0000-0200-000003000000}"/>
    <dataValidation allowBlank="1" showInputMessage="1" showErrorMessage="1" promptTitle="EN 15978:2011" prompt="Sustainability of construction works - assessment of environmental performance of buildings - calculation method, BSi" sqref="C26" xr:uid="{00000000-0002-0000-0200-000004000000}"/>
    <dataValidation allowBlank="1" showInputMessage="1" showErrorMessage="1" promptTitle="EN 15804:2012" prompt="Sustainability of construction works - Environmental product declarations - core rules for the product category of construction products, BSi" sqref="C41:D41" xr:uid="{00000000-0002-0000-0200-000005000000}"/>
    <dataValidation allowBlank="1" showErrorMessage="1" promptTitle="CEN/TR 15941:2010" prompt="Sustainability of construction works - Environmental product declarations - Methodology for selection and use of generic data, BSi" sqref="C31:D31" xr:uid="{00000000-0002-0000-0200-000006000000}"/>
    <dataValidation allowBlank="1" showErrorMessage="1" sqref="C48:D48" xr:uid="{00000000-0002-0000-0200-000007000000}"/>
    <dataValidation allowBlank="1" showErrorMessage="1" promptTitle="EN 15804:2012" prompt="Sustainability of construction works - Environmental product declarations - core rules for the product category of construction products, BSi" sqref="C42:D42" xr:uid="{00000000-0002-0000-02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F8347-D7D7-40AE-B5AF-22F83F48CB78}">
  <sheetPr>
    <tabColor rgb="FF3D6864"/>
    <pageSetUpPr fitToPage="1"/>
  </sheetPr>
  <dimension ref="A1:BB110"/>
  <sheetViews>
    <sheetView topLeftCell="C38" zoomScale="104" workbookViewId="0">
      <selection activeCell="C48" sqref="C48:D48"/>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8"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8"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88" t="s">
        <v>50</v>
      </c>
      <c r="J13" s="6">
        <f>IF(I13="Y",G13,0)</f>
        <v>0</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88" t="s">
        <v>50</v>
      </c>
      <c r="J14" s="6">
        <f>IF(I14="Y",G14,0)</f>
        <v>0</v>
      </c>
      <c r="K14" s="121"/>
      <c r="M14" s="339" t="s">
        <v>7</v>
      </c>
      <c r="N14" s="55"/>
      <c r="O14" s="342"/>
      <c r="P14" s="52">
        <v>1</v>
      </c>
      <c r="Q14" s="55"/>
      <c r="R14" s="90" t="s">
        <v>49</v>
      </c>
      <c r="S14" s="55"/>
      <c r="T14" s="87">
        <f t="shared" si="0"/>
        <v>1</v>
      </c>
      <c r="U14" s="55"/>
      <c r="V14" s="88"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8"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8"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8"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8"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8"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8"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8"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29" t="s">
        <v>50</v>
      </c>
      <c r="J26" s="6">
        <f>IF(I26="Y",G26,0)</f>
        <v>0</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30"/>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8</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178</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0.94</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8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50</v>
      </c>
      <c r="J42" s="6">
        <f t="shared" si="4"/>
        <v>0</v>
      </c>
      <c r="K42" s="121">
        <f t="shared" si="5"/>
        <v>0</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16</v>
      </c>
      <c r="J43" s="7"/>
      <c r="K43" s="121"/>
      <c r="M43" s="440" t="s">
        <v>62</v>
      </c>
      <c r="N43" s="59"/>
      <c r="O43" s="442" t="str">
        <f>IF(AA21=0,0,VLOOKUP(O39,Lookups!A2:C10,IF(O42="Industrial",2,3),TRUE))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88" t="s">
        <v>50</v>
      </c>
      <c r="J46" s="6">
        <f>IF(I46="Y",G46,0)</f>
        <v>0</v>
      </c>
      <c r="K46" s="121">
        <f>IF(I46="Y",1,0)</f>
        <v>0</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8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64</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433" t="s">
        <v>96</v>
      </c>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t="s">
        <v>97</v>
      </c>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63" t="s">
        <v>105</v>
      </c>
      <c r="D62" s="46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53" t="s">
        <v>106</v>
      </c>
      <c r="D63" s="454"/>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24" t="s">
        <v>94</v>
      </c>
      <c r="D64" s="424"/>
      <c r="E64" s="77"/>
      <c r="F64" s="123"/>
      <c r="G64" s="450" t="s">
        <v>93</v>
      </c>
      <c r="H64" s="451"/>
      <c r="I64" s="452"/>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56" t="s">
        <v>102</v>
      </c>
      <c r="D65" s="45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58" t="s">
        <v>107</v>
      </c>
      <c r="D66" s="459"/>
      <c r="E66" s="77"/>
      <c r="F66" s="123"/>
      <c r="G66" s="450" t="s">
        <v>92</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24" t="s">
        <v>108</v>
      </c>
      <c r="D67" s="424"/>
      <c r="E67" s="77"/>
      <c r="F67" s="123"/>
      <c r="G67" s="450" t="s">
        <v>92</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109</v>
      </c>
      <c r="D68" s="424"/>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110</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55" t="s">
        <v>101</v>
      </c>
      <c r="D70" s="455"/>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9hhFzalxpaGtoi/lLaPHMCiRkfz3qbDCelYpc40JeXve+vIV5FeNKndt2tGvS6B7Shtz9NXhIxL1hxuJ/fVGEQ==" saltValue="SHlOejaXuX/INN76x8+m6A==" spinCount="100000" sheet="1" objects="1" scenarios="1"/>
  <mergeCells count="63">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77A2BD2D-E1B9-4B23-8D37-EAA2DC37B4E0}"/>
    <dataValidation allowBlank="1" showErrorMessage="1" sqref="C48:D48" xr:uid="{A5533BBD-FF68-475A-992E-1027A4B1D7BF}"/>
    <dataValidation allowBlank="1" showErrorMessage="1" promptTitle="CEN/TR 15941:2010" prompt="Sustainability of construction works - Environmental product declarations - Methodology for selection and use of generic data, BSi" sqref="C31:D31" xr:uid="{CBE32D05-06C7-43BA-946C-B08651E2B1B2}"/>
    <dataValidation allowBlank="1" showInputMessage="1" showErrorMessage="1" promptTitle="EN 15804:2012" prompt="Sustainability of construction works - Environmental product declarations - core rules for the product category of construction products, BSi" sqref="C41:D41" xr:uid="{C64AAFB4-1C3D-471A-A710-89C945753495}"/>
    <dataValidation allowBlank="1" showInputMessage="1" showErrorMessage="1" promptTitle="EN 15978:2011" prompt="Sustainability of construction works - assessment of environmental performance of buildings - calculation method, BSi" sqref="C26" xr:uid="{7A890302-6BBE-4E80-99C2-5ADE2CEBC57F}"/>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974B3EFE-CDF3-40F9-A3AC-EA1DF789062F}"/>
    <dataValidation allowBlank="1" showInputMessage="1" showErrorMessage="1" promptTitle="ISO 21930:2007" prompt="Sustainability in building construction- Environmental declaration of building products, BSi" sqref="C40:D40" xr:uid="{72BE6EFA-1098-407F-8A2E-5546196F4C2C}"/>
    <dataValidation type="list" allowBlank="1" showInputMessage="1" showErrorMessage="1" sqref="N42:V42" xr:uid="{10AE13CF-FF44-45AC-9FA3-444DFE2CC963}">
      <formula1>"Industrial, All others"</formula1>
    </dataValidation>
    <dataValidation type="list" allowBlank="1" showInputMessage="1" showErrorMessage="1" sqref="V8:V24 I36:I38 I30:I32 I13:I17 I24:I26 I7:I9 R26:R32 R34:R35 V34:V35 R8:R24 I60:I63 I40:I42 I46:I48 V26:V32" xr:uid="{A6439933-CAEA-4CE2-A207-60207040FEA6}">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D6084-7054-4EC6-9EEF-39B263DDAD20}">
  <sheetPr>
    <tabColor rgb="FF3D6864"/>
    <pageSetUpPr fitToPage="1"/>
  </sheetPr>
  <dimension ref="A1:BB110"/>
  <sheetViews>
    <sheetView topLeftCell="B37" workbookViewId="0">
      <selection activeCell="M54" sqref="M54"/>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1</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29"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30"/>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178</v>
      </c>
      <c r="D31" s="424"/>
      <c r="E31" s="77">
        <v>2.5</v>
      </c>
      <c r="F31" s="55"/>
      <c r="G31" s="83">
        <f>E31*$A$29</f>
        <v>5</v>
      </c>
      <c r="H31" s="55"/>
      <c r="I31" s="88" t="s">
        <v>50</v>
      </c>
      <c r="J31" s="6">
        <f>IF(I31="Y",G31,0)</f>
        <v>0</v>
      </c>
      <c r="K31" s="121">
        <f>IF(I31="Y",1,0)</f>
        <v>0</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5</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0.95</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8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20</v>
      </c>
      <c r="J43" s="7"/>
      <c r="K43" s="121"/>
      <c r="M43" s="440" t="s">
        <v>62</v>
      </c>
      <c r="N43" s="59"/>
      <c r="O43" s="442" t="str">
        <f>IF(AA21=0,0,VLOOKUP(O39,[2]Lookups!A2:C10,IF(O42="Industrial",2,3),TRUE))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88" t="s">
        <v>50</v>
      </c>
      <c r="J46" s="6">
        <f>IF(I46="Y",G46,0)</f>
        <v>0</v>
      </c>
      <c r="K46" s="121">
        <f>IF(I46="Y",1,0)</f>
        <v>0</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8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65</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433" t="s">
        <v>96</v>
      </c>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t="s">
        <v>97</v>
      </c>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63" t="s">
        <v>105</v>
      </c>
      <c r="D62" s="46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53" t="s">
        <v>106</v>
      </c>
      <c r="D63" s="454"/>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24" t="s">
        <v>94</v>
      </c>
      <c r="D64" s="424"/>
      <c r="E64" s="77"/>
      <c r="F64" s="123"/>
      <c r="G64" s="450" t="s">
        <v>93</v>
      </c>
      <c r="H64" s="451"/>
      <c r="I64" s="452"/>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56" t="s">
        <v>102</v>
      </c>
      <c r="D65" s="45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58" t="s">
        <v>107</v>
      </c>
      <c r="D66" s="459"/>
      <c r="E66" s="77"/>
      <c r="F66" s="123"/>
      <c r="G66" s="450" t="s">
        <v>92</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24" t="s">
        <v>108</v>
      </c>
      <c r="D67" s="424"/>
      <c r="E67" s="77"/>
      <c r="F67" s="123"/>
      <c r="G67" s="450" t="s">
        <v>92</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109</v>
      </c>
      <c r="D68" s="424"/>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110</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55" t="s">
        <v>101</v>
      </c>
      <c r="D70" s="455"/>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zOjP+0ynbLnCNha6B0Knjuomgw8SJ5JIUhROWdus+KSkitm+GU7/5JonQx+McaoNQUaf9DjmkaD2sx5OKEv4KA==" saltValue="sqnpjuNm66hJiI3bSPoIAg=="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type="list" allowBlank="1" showInputMessage="1" showErrorMessage="1" sqref="V26:V32 I36:I38 I30:I32 I13:I17 I24:I26 I7:I9 R26:R32 R34:R35 V34:V35 R8:R24 I60:I63 V8:V24 I46:I48 I40:I42" xr:uid="{E9DD19C7-D19A-4462-9318-ECF362B25441}">
      <formula1>"Y, N"</formula1>
    </dataValidation>
    <dataValidation type="list" allowBlank="1" showInputMessage="1" showErrorMessage="1" sqref="N42:V42" xr:uid="{907D7308-3EDE-49EB-9DA1-8DBC6E25B52E}">
      <formula1>"Industrial, All others"</formula1>
    </dataValidation>
    <dataValidation allowBlank="1" showInputMessage="1" showErrorMessage="1" promptTitle="ISO 21930:2007" prompt="Sustainability in building construction- Environmental declaration of building products, BSi" sqref="C40:D40" xr:uid="{6F59D670-1E5E-4D70-84E6-B46F8AC762FC}"/>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5B4857A9-3BE5-48B9-BC14-6B0633985286}"/>
    <dataValidation allowBlank="1" showInputMessage="1" showErrorMessage="1" promptTitle="EN 15978:2011" prompt="Sustainability of construction works - assessment of environmental performance of buildings - calculation method, BSi" sqref="C26" xr:uid="{841F5F13-DB98-4BAA-AD06-689C15A0DEB9}"/>
    <dataValidation allowBlank="1" showInputMessage="1" showErrorMessage="1" promptTitle="EN 15804:2012" prompt="Sustainability of construction works - Environmental product declarations - core rules for the product category of construction products, BSi" sqref="C41:D41" xr:uid="{678B0906-3B38-4A85-BCF9-55F08A853B89}"/>
    <dataValidation allowBlank="1" showErrorMessage="1" promptTitle="CEN/TR 15941:2010" prompt="Sustainability of construction works - Environmental product declarations - Methodology for selection and use of generic data, BSi" sqref="C31:D31" xr:uid="{5E349A6A-14FF-4A06-A7AA-D39360C17422}"/>
    <dataValidation allowBlank="1" showErrorMessage="1" sqref="C48:D48" xr:uid="{04B4E340-78B3-4A66-9791-160D9F9E3EBF}"/>
    <dataValidation allowBlank="1" showErrorMessage="1" promptTitle="EN 15804:2012" prompt="Sustainability of construction works - Environmental product declarations - core rules for the product category of construction products, BSi" sqref="C42:D42" xr:uid="{C28B7A18-B654-49CA-9177-6B81F7914381}"/>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3D6864"/>
  </sheetPr>
  <dimension ref="A1:BB110"/>
  <sheetViews>
    <sheetView topLeftCell="B36" workbookViewId="0">
      <selection activeCell="M56" sqref="M56"/>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29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29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29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72"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73"/>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209</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1</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29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49</v>
      </c>
      <c r="J42" s="6">
        <f t="shared" si="4"/>
        <v>4</v>
      </c>
      <c r="K42" s="121">
        <f t="shared" si="5"/>
        <v>1</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20</v>
      </c>
      <c r="J43" s="7"/>
      <c r="K43" s="121"/>
      <c r="M43" s="440" t="s">
        <v>62</v>
      </c>
      <c r="N43" s="59"/>
      <c r="O43" s="442" t="str">
        <f>IF(AA21=0,0,VLOOKUP(O39,Lookups!A2:C10,IF(O42="Industrial",2,3),TRUE))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298" t="s">
        <v>50</v>
      </c>
      <c r="J46" s="6">
        <f>IF(I46="Y",G46,0)</f>
        <v>0</v>
      </c>
      <c r="K46" s="121">
        <f>IF(I46="Y",1,0)</f>
        <v>0</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29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31">
      <c r="C56" s="143" t="s">
        <v>212</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433" t="s">
        <v>96</v>
      </c>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t="s">
        <v>97</v>
      </c>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14" t="s">
        <v>104</v>
      </c>
      <c r="D60" s="414"/>
      <c r="E60" s="77">
        <v>0</v>
      </c>
      <c r="F60" s="123"/>
      <c r="G60" s="136"/>
      <c r="H60" s="134"/>
      <c r="I60" s="298" t="s">
        <v>49</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63" t="s">
        <v>105</v>
      </c>
      <c r="D62" s="46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53" t="s">
        <v>106</v>
      </c>
      <c r="D63" s="45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24" t="s">
        <v>94</v>
      </c>
      <c r="D64" s="424"/>
      <c r="E64" s="77"/>
      <c r="F64" s="123"/>
      <c r="G64" s="450" t="s">
        <v>210</v>
      </c>
      <c r="H64" s="451"/>
      <c r="I64" s="452"/>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56" t="s">
        <v>102</v>
      </c>
      <c r="D65" s="45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58" t="s">
        <v>107</v>
      </c>
      <c r="D66" s="459"/>
      <c r="E66" s="77"/>
      <c r="F66" s="123"/>
      <c r="G66" s="450" t="s">
        <v>211</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24" t="s">
        <v>108</v>
      </c>
      <c r="D67" s="424"/>
      <c r="E67" s="77"/>
      <c r="F67" s="123"/>
      <c r="G67" s="450" t="s">
        <v>211</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109</v>
      </c>
      <c r="D68" s="424"/>
      <c r="E68" s="77"/>
      <c r="F68" s="123"/>
      <c r="G68" s="450" t="s">
        <v>211</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110</v>
      </c>
      <c r="D69" s="424"/>
      <c r="E69" s="77"/>
      <c r="F69" s="123"/>
      <c r="G69" s="450" t="s">
        <v>211</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55" t="s">
        <v>101</v>
      </c>
      <c r="D70" s="455"/>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YzRLsiKD8uXtT6FQ5+7ECemASNWZ3IyuvXBZHYfB3OKrYSWyXCrnK2tyrlQAZcsuKRPTVADRGbwq26L3GIaemQ==" saltValue="9pT47vs3mG473pRi3Go4GA==" spinCount="100000" sheet="1" objects="1" scenarios="1"/>
  <mergeCells count="63">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00000000-0002-0000-1B00-000000000000}"/>
    <dataValidation allowBlank="1" showErrorMessage="1" sqref="C48:D48" xr:uid="{00000000-0002-0000-1B00-000001000000}"/>
    <dataValidation allowBlank="1" showErrorMessage="1" promptTitle="CEN/TR 15941:2010" prompt="Sustainability of construction works - Environmental product declarations - Methodology for selection and use of generic data, BSi" sqref="C31:D31" xr:uid="{00000000-0002-0000-1B00-000002000000}"/>
    <dataValidation allowBlank="1" showInputMessage="1" showErrorMessage="1" promptTitle="EN 15804:2012" prompt="Sustainability of construction works - Environmental product declarations - core rules for the product category of construction products, BSi" sqref="C41:D41" xr:uid="{00000000-0002-0000-1B00-000003000000}"/>
    <dataValidation allowBlank="1" showInputMessage="1" showErrorMessage="1" promptTitle="EN 15978:2011" prompt="Sustainability of construction works - assessment of environmental performance of buildings - calculation method, BSi" sqref="C26" xr:uid="{00000000-0002-0000-1B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0000000-0002-0000-1B00-000005000000}"/>
    <dataValidation allowBlank="1" showInputMessage="1" showErrorMessage="1" promptTitle="ISO 21930:2007" prompt="Sustainability in building construction- Environmental declaration of building products, BSi" sqref="C40:D40" xr:uid="{00000000-0002-0000-1B00-000006000000}"/>
    <dataValidation type="list" allowBlank="1" showInputMessage="1" showErrorMessage="1" sqref="N42:V42" xr:uid="{00000000-0002-0000-1B00-000007000000}">
      <formula1>"Industrial, All others"</formula1>
    </dataValidation>
    <dataValidation type="list" allowBlank="1" showInputMessage="1" showErrorMessage="1" sqref="V26:V32 I36:I38 I30:I32 I13:I17 I24:I26 I7:I9 R26:R32 R34:R35 V34:V35 R8:R24 I60:I63 V8:V24 I46:I48 I40:I42" xr:uid="{00000000-0002-0000-1B00-000008000000}">
      <formula1>"Y, N"</formula1>
    </dataValidation>
  </dataValidations>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A68B2-A3DF-4134-AACA-77F4E71E5F57}">
  <sheetPr>
    <tabColor rgb="FF3D6864"/>
  </sheetPr>
  <dimension ref="A1:BB113"/>
  <sheetViews>
    <sheetView topLeftCell="B37" zoomScaleNormal="100" workbookViewId="0">
      <selection activeCell="M55" sqref="M55"/>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298" t="s">
        <v>49</v>
      </c>
      <c r="J8" s="6">
        <f>IF(I8="Y",G8,0)</f>
        <v>2</v>
      </c>
      <c r="K8" s="122"/>
      <c r="L8" s="1"/>
      <c r="M8" s="339" t="s">
        <v>23</v>
      </c>
      <c r="N8" s="54"/>
      <c r="O8" s="91" t="s">
        <v>21</v>
      </c>
      <c r="P8" s="52">
        <v>2</v>
      </c>
      <c r="Q8" s="54"/>
      <c r="R8" s="90" t="s">
        <v>49</v>
      </c>
      <c r="S8" s="54"/>
      <c r="T8" s="87">
        <f t="shared" ref="T8:T24" si="0">IF(R8="Y",P8*$L$6,"")</f>
        <v>2</v>
      </c>
      <c r="U8" s="54"/>
      <c r="V8" s="88" t="s">
        <v>49</v>
      </c>
      <c r="W8" s="14">
        <f t="shared" ref="W8:W24"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298" t="s">
        <v>49</v>
      </c>
      <c r="J24" s="6">
        <f>IF(I24="Y",G24,0)</f>
        <v>4</v>
      </c>
      <c r="K24" s="121">
        <f>IF(OR(J24,J25,J26&gt;0),1,0)</f>
        <v>1</v>
      </c>
      <c r="M24" s="339" t="s">
        <v>12</v>
      </c>
      <c r="N24" s="53"/>
      <c r="O24" s="342"/>
      <c r="P24" s="52">
        <v>0.5</v>
      </c>
      <c r="Q24" s="53"/>
      <c r="R24" s="90" t="s">
        <v>49</v>
      </c>
      <c r="S24" s="53"/>
      <c r="T24" s="87">
        <f t="shared" si="0"/>
        <v>0.5</v>
      </c>
      <c r="U24" s="53"/>
      <c r="V24" s="89"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29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72"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73"/>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257</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0.96</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29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50</v>
      </c>
      <c r="J42" s="6">
        <f t="shared" si="4"/>
        <v>0</v>
      </c>
      <c r="K42" s="121">
        <f t="shared" si="5"/>
        <v>0</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16</v>
      </c>
      <c r="J43" s="7"/>
      <c r="K43" s="121"/>
      <c r="M43" s="440" t="s">
        <v>62</v>
      </c>
      <c r="N43" s="59"/>
      <c r="O43" s="442" t="str">
        <f>IF(AA21=0,0,VLOOKUP(O39,[1]Lookups!A2:C10,IF(O42="Industrial",2,3),TRUE))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298" t="s">
        <v>50</v>
      </c>
      <c r="J46" s="6">
        <f>IF(I46="Y",G46,0)</f>
        <v>0</v>
      </c>
      <c r="K46" s="121">
        <f>IF(I46="Y",1,0)</f>
        <v>0</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29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66</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5">
      <c r="C56" s="143" t="s">
        <v>225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433"/>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14" t="s">
        <v>104</v>
      </c>
      <c r="D60" s="414"/>
      <c r="E60" s="77">
        <v>0</v>
      </c>
      <c r="F60" s="123"/>
      <c r="G60" s="136"/>
      <c r="H60" s="134"/>
      <c r="I60" s="298"/>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63" t="s">
        <v>105</v>
      </c>
      <c r="D62" s="464"/>
      <c r="E62" s="77"/>
      <c r="F62" s="123"/>
      <c r="G62" s="136"/>
      <c r="H62" s="134"/>
      <c r="I62" s="298"/>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53" t="s">
        <v>106</v>
      </c>
      <c r="D63" s="454"/>
      <c r="E63" s="77"/>
      <c r="F63" s="123"/>
      <c r="G63" s="136"/>
      <c r="H63" s="134"/>
      <c r="I63" s="298"/>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24" t="s">
        <v>94</v>
      </c>
      <c r="D64" s="424"/>
      <c r="E64" s="77"/>
      <c r="F64" s="123"/>
      <c r="G64" s="450">
        <v>50</v>
      </c>
      <c r="H64" s="451"/>
      <c r="I64" s="452"/>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56" t="s">
        <v>102</v>
      </c>
      <c r="D65" s="45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58" t="s">
        <v>107</v>
      </c>
      <c r="D66" s="459"/>
      <c r="E66" s="77"/>
      <c r="F66" s="123"/>
      <c r="G66" s="450" t="s">
        <v>92</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24" t="s">
        <v>108</v>
      </c>
      <c r="D67" s="424"/>
      <c r="E67" s="77"/>
      <c r="F67" s="123"/>
      <c r="G67" s="450" t="s">
        <v>92</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109</v>
      </c>
      <c r="D68" s="424"/>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110</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55" t="s">
        <v>101</v>
      </c>
      <c r="D70" s="455"/>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row r="113" spans="2:26" s="118" customFormat="1">
      <c r="B113" s="39"/>
      <c r="C113"/>
      <c r="D113"/>
      <c r="E113"/>
      <c r="F113"/>
      <c r="G113"/>
      <c r="H113"/>
      <c r="I113"/>
      <c r="J113"/>
      <c r="L113"/>
      <c r="M113"/>
      <c r="N113" s="39"/>
      <c r="O113"/>
      <c r="P113"/>
      <c r="Q113" s="39"/>
      <c r="R113" s="2"/>
      <c r="S113" s="39"/>
      <c r="T113" s="2"/>
      <c r="U113" s="39"/>
      <c r="V113" s="2"/>
      <c r="W113" s="2"/>
      <c r="X113" s="10"/>
      <c r="Y113" s="10"/>
      <c r="Z113" s="10"/>
    </row>
  </sheetData>
  <sheetProtection algorithmName="SHA-512" hashValue="jZgVpqo2j5ubku6HBIsQeVmL55JeUkQLZfpEon8ubThxXXDBYBjPKGy8jurOFeLUKIbgz07DC02x7LkQxA5AIw==" saltValue="7H0Ie+w0vZ2mQqIohwXlAA=="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allowBlank="1" showErrorMessage="1" promptTitle="EN 15804:2012" prompt="Sustainability of construction works - Environmental product declarations - core rules for the product category of construction products, BSi" sqref="C42:D42" xr:uid="{6CB92CD0-DC4E-4750-A597-72072EB4A005}"/>
    <dataValidation allowBlank="1" showErrorMessage="1" sqref="C48:D48" xr:uid="{7A7DF15B-5472-4809-9A3C-EB7DD4DBE79E}"/>
    <dataValidation allowBlank="1" showErrorMessage="1" promptTitle="CEN/TR 15941:2010" prompt="Sustainability of construction works - Environmental product declarations - Methodology for selection and use of generic data, BSi" sqref="C31:D31" xr:uid="{B0988C53-DBAC-4117-8878-73C9E76DCD87}"/>
    <dataValidation allowBlank="1" showInputMessage="1" showErrorMessage="1" promptTitle="EN 15804:2012" prompt="Sustainability of construction works - Environmental product declarations - core rules for the product category of construction products, BSi" sqref="C41:D41" xr:uid="{67796C90-A5AA-4B78-8DD8-56177897D4F9}"/>
    <dataValidation allowBlank="1" showInputMessage="1" showErrorMessage="1" promptTitle="EN 15978:2011" prompt="Sustainability of construction works - assessment of environmental performance of buildings - calculation method, BSi" sqref="C26" xr:uid="{4B0019A8-7B35-4779-BF1F-A07BA84898FE}"/>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A670572F-D959-4979-B8CB-795935BD0ECF}"/>
    <dataValidation allowBlank="1" showInputMessage="1" showErrorMessage="1" promptTitle="ISO 21930:2007" prompt="Sustainability in building construction- Environmental declaration of building products, BSi" sqref="C40:D40" xr:uid="{D57FB36D-ADF0-4C69-866A-E493C6EC75AA}"/>
    <dataValidation type="list" allowBlank="1" showInputMessage="1" showErrorMessage="1" sqref="N42:V42" xr:uid="{F7428BB8-6147-4352-9E5E-0B9B373169CE}">
      <formula1>"Industrial, All others"</formula1>
    </dataValidation>
    <dataValidation type="list" allowBlank="1" showInputMessage="1" showErrorMessage="1" sqref="V26:V32 I36:I38 I30:I32 I13:I17 I24:I26 I7:I9 R26:R32 R34:R35 V34:V35 R8:R24 I60:I63 V8:V24 I46:I48 I40:I42" xr:uid="{AD271A54-CE45-475C-8474-A96C3A5B55E6}">
      <formula1>"Y, N"</formula1>
    </dataValidation>
  </dataValidations>
  <pageMargins left="0.7" right="0.7" top="0.75" bottom="0.75" header="0.3" footer="0.3"/>
  <pageSetup paperSize="9"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1956-AC98-482D-868A-63115A020015}">
  <sheetPr>
    <tabColor rgb="FF3D6864"/>
    <pageSetUpPr fitToPage="1"/>
  </sheetPr>
  <dimension ref="A1:BB111"/>
  <sheetViews>
    <sheetView topLeftCell="C37" workbookViewId="0">
      <selection activeCell="M54" sqref="M54"/>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88" t="s">
        <v>50</v>
      </c>
      <c r="J9" s="6">
        <f>IF(I9="Y",G9,0)</f>
        <v>0</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2</v>
      </c>
      <c r="J10" s="6"/>
      <c r="K10" s="122"/>
      <c r="L10" s="1"/>
      <c r="M10" s="339" t="s">
        <v>6</v>
      </c>
      <c r="N10" s="55"/>
      <c r="O10" s="342"/>
      <c r="P10" s="52">
        <v>2</v>
      </c>
      <c r="Q10" s="55"/>
      <c r="R10" s="90" t="s">
        <v>49</v>
      </c>
      <c r="S10" s="55"/>
      <c r="T10" s="87">
        <f t="shared" si="0"/>
        <v>2</v>
      </c>
      <c r="U10" s="55"/>
      <c r="V10" s="88"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8"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8"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8"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8"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8"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8"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8"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8"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8"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29" t="s">
        <v>49</v>
      </c>
      <c r="J26" s="6">
        <f>IF(I26="Y",G26,0)</f>
        <v>2</v>
      </c>
      <c r="K26" s="121"/>
      <c r="M26" s="340" t="s">
        <v>28</v>
      </c>
      <c r="N26" s="54"/>
      <c r="O26" s="343"/>
      <c r="P26" s="52">
        <v>2</v>
      </c>
      <c r="Q26" s="54"/>
      <c r="R26" s="90" t="s">
        <v>49</v>
      </c>
      <c r="S26" s="54"/>
      <c r="T26" s="87">
        <f t="shared" ref="T26:T32" si="2">IF(R26="Y",P26*$L$6,"")</f>
        <v>2</v>
      </c>
      <c r="U26" s="54"/>
      <c r="V26" s="88"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30"/>
      <c r="J27" s="7"/>
      <c r="K27" s="121"/>
      <c r="M27" s="340" t="s">
        <v>20</v>
      </c>
      <c r="N27" s="55"/>
      <c r="O27" s="343"/>
      <c r="P27" s="52">
        <v>1</v>
      </c>
      <c r="Q27" s="55"/>
      <c r="R27" s="90" t="s">
        <v>49</v>
      </c>
      <c r="S27" s="55"/>
      <c r="T27" s="87">
        <f t="shared" si="2"/>
        <v>1</v>
      </c>
      <c r="U27" s="55"/>
      <c r="V27" s="88"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10</v>
      </c>
      <c r="J28" s="6"/>
      <c r="K28" s="121"/>
      <c r="M28" s="340" t="s">
        <v>17</v>
      </c>
      <c r="N28" s="55"/>
      <c r="O28" s="343"/>
      <c r="P28" s="52">
        <v>1</v>
      </c>
      <c r="Q28" s="55"/>
      <c r="R28" s="90" t="s">
        <v>50</v>
      </c>
      <c r="S28" s="55"/>
      <c r="T28" s="87" t="str">
        <f t="shared" si="2"/>
        <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88"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8"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178</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8"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8"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8"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8"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29</v>
      </c>
      <c r="U37" s="40"/>
      <c r="V37" s="108">
        <f>SUM(W8:W35)</f>
        <v>29</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0.93939393939393945</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8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20</v>
      </c>
      <c r="J43" s="7"/>
      <c r="K43" s="121"/>
      <c r="M43" s="440" t="s">
        <v>62</v>
      </c>
      <c r="N43" s="59"/>
      <c r="O43" s="442" t="str">
        <f>IF(AA21=0,0,VLOOKUP(O39,Lookups!A2:C10,IF(O42="Industrial",2,3),TRUE))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88" t="s">
        <v>50</v>
      </c>
      <c r="J46" s="6">
        <f>IF(I46="Y",G46,0)</f>
        <v>0</v>
      </c>
      <c r="K46" s="121">
        <f>IF(I46="Y",1,0)</f>
        <v>0</v>
      </c>
      <c r="L46" s="39"/>
      <c r="M46" s="460"/>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8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64</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5">
      <c r="C56" s="143" t="s">
        <v>248</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433" t="s">
        <v>249</v>
      </c>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t="s">
        <v>250</v>
      </c>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33" t="s">
        <v>251</v>
      </c>
      <c r="D59" s="43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14" t="s">
        <v>103</v>
      </c>
      <c r="D60" s="41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104</v>
      </c>
      <c r="D61" s="414"/>
      <c r="E61" s="77">
        <v>0</v>
      </c>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55.9" customHeight="1">
      <c r="C62" s="414" t="s">
        <v>111</v>
      </c>
      <c r="D62" s="41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63" t="s">
        <v>105</v>
      </c>
      <c r="D63" s="464"/>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53" t="s">
        <v>106</v>
      </c>
      <c r="D64" s="454"/>
      <c r="E64" s="77"/>
      <c r="F64" s="123"/>
      <c r="G64" s="136"/>
      <c r="H64" s="134"/>
      <c r="I64" s="8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24" t="s">
        <v>94</v>
      </c>
      <c r="D65" s="424"/>
      <c r="E65" s="77"/>
      <c r="F65" s="123"/>
      <c r="G65" s="450">
        <v>1000</v>
      </c>
      <c r="H65" s="451"/>
      <c r="I65" s="452"/>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31.5" customHeight="1">
      <c r="C66" s="456" t="s">
        <v>102</v>
      </c>
      <c r="D66" s="457"/>
      <c r="E66" s="77"/>
      <c r="F66" s="123"/>
      <c r="G66" s="136"/>
      <c r="H66" s="135"/>
      <c r="I66" s="135"/>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58" t="s">
        <v>107</v>
      </c>
      <c r="D67" s="459"/>
      <c r="E67" s="77"/>
      <c r="F67" s="123"/>
      <c r="G67" s="450" t="s">
        <v>92</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108</v>
      </c>
      <c r="D68" s="424"/>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109</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110</v>
      </c>
      <c r="D70" s="424"/>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55" t="s">
        <v>101</v>
      </c>
      <c r="D71" s="455"/>
      <c r="E71" s="77"/>
      <c r="F71" s="123"/>
      <c r="G71" s="450" t="s">
        <v>92</v>
      </c>
      <c r="H71" s="451"/>
      <c r="I71" s="452"/>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E108" s="3"/>
      <c r="F108" s="3"/>
      <c r="G108" s="3"/>
      <c r="H108" s="3"/>
      <c r="I108" s="3"/>
      <c r="J108" s="3"/>
      <c r="K108" s="117"/>
      <c r="L108" s="5"/>
      <c r="BB108" s="73"/>
    </row>
    <row r="109" spans="1:54">
      <c r="E109" s="3"/>
      <c r="F109" s="3"/>
      <c r="G109" s="3"/>
      <c r="H109" s="3"/>
      <c r="I109" s="3"/>
      <c r="J109" s="3"/>
      <c r="K109" s="117"/>
      <c r="L109" s="5"/>
    </row>
    <row r="110" spans="1:54">
      <c r="E110" s="3"/>
      <c r="F110" s="3"/>
      <c r="G110" s="3"/>
      <c r="H110" s="3"/>
      <c r="I110" s="3"/>
      <c r="J110" s="3"/>
      <c r="K110" s="117"/>
      <c r="L110" s="5"/>
    </row>
    <row r="111" spans="1:54">
      <c r="E111" s="3"/>
      <c r="F111" s="3"/>
      <c r="G111" s="3"/>
      <c r="H111" s="3"/>
      <c r="I111" s="3"/>
      <c r="J111" s="3"/>
      <c r="K111" s="117"/>
      <c r="L111" s="5"/>
    </row>
  </sheetData>
  <sheetProtection algorithmName="SHA-512" hashValue="I8I3SKT/klwHV/C+5nWbmrG6xlNUHVIXwU+dknwQMR6uviXZTgK4NKJBQM2V+Wi9ThYVqZvwGbXPqSgz+65CRA==" saltValue="eBQNb1kUT7DaiH2WKFmDBA==" spinCount="100000" sheet="1" objects="1" scenarios="1"/>
  <mergeCells count="64">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C32:D32"/>
    <mergeCell ref="C31:D31"/>
    <mergeCell ref="C36:D36"/>
    <mergeCell ref="C37:D37"/>
    <mergeCell ref="C38:D38"/>
    <mergeCell ref="C39:D39"/>
    <mergeCell ref="C55:D55"/>
    <mergeCell ref="C48:D48"/>
    <mergeCell ref="M43:M44"/>
    <mergeCell ref="O43:V44"/>
    <mergeCell ref="M39:M40"/>
    <mergeCell ref="O45:V45"/>
    <mergeCell ref="C46:D46"/>
    <mergeCell ref="M46:V47"/>
    <mergeCell ref="C47:D47"/>
    <mergeCell ref="O39:V40"/>
    <mergeCell ref="C40:D40"/>
    <mergeCell ref="C41:D41"/>
    <mergeCell ref="C42:D42"/>
    <mergeCell ref="O42:V42"/>
    <mergeCell ref="C57:D57"/>
    <mergeCell ref="C59:D59"/>
    <mergeCell ref="C60:D60"/>
    <mergeCell ref="C61:D61"/>
    <mergeCell ref="C62:D62"/>
    <mergeCell ref="C71:D71"/>
    <mergeCell ref="G71:I71"/>
    <mergeCell ref="C58:D58"/>
    <mergeCell ref="C68:D68"/>
    <mergeCell ref="G68:I68"/>
    <mergeCell ref="C69:D69"/>
    <mergeCell ref="G69:I69"/>
    <mergeCell ref="C70:D70"/>
    <mergeCell ref="G70:I70"/>
    <mergeCell ref="C64:D64"/>
    <mergeCell ref="C65:D65"/>
    <mergeCell ref="G65:I65"/>
    <mergeCell ref="C66:D66"/>
    <mergeCell ref="C67:D67"/>
    <mergeCell ref="G67:I67"/>
    <mergeCell ref="C63:D63"/>
  </mergeCells>
  <dataValidations count="9">
    <dataValidation allowBlank="1" showErrorMessage="1" promptTitle="EN 15804:2012" prompt="Sustainability of construction works - Environmental product declarations - core rules for the product category of construction products, BSi" sqref="C42:D42" xr:uid="{5F4B0607-B1B8-4D2F-B20C-654CCEF2A5F0}"/>
    <dataValidation allowBlank="1" showErrorMessage="1" sqref="C48:D48" xr:uid="{80AB5549-75E6-446E-847B-80013DDF0A20}"/>
    <dataValidation allowBlank="1" showErrorMessage="1" promptTitle="CEN/TR 15941:2010" prompt="Sustainability of construction works - Environmental product declarations - Methodology for selection and use of generic data, BSi" sqref="C31:D31" xr:uid="{83E5FD68-9A58-4D70-8053-A3CE4F2AC375}"/>
    <dataValidation allowBlank="1" showInputMessage="1" showErrorMessage="1" promptTitle="EN 15804:2012" prompt="Sustainability of construction works - Environmental product declarations - core rules for the product category of construction products, BSi" sqref="C41:D41" xr:uid="{476A3CFA-F540-495A-89D0-B8D5A911F1A0}"/>
    <dataValidation allowBlank="1" showInputMessage="1" showErrorMessage="1" promptTitle="EN 15978:2011" prompt="Sustainability of construction works - assessment of environmental performance of buildings - calculation method, BSi" sqref="C26" xr:uid="{97008008-BAC4-417E-B987-84D745214581}"/>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C9E0191-56AC-470C-989B-89609212087F}"/>
    <dataValidation allowBlank="1" showInputMessage="1" showErrorMessage="1" promptTitle="ISO 21930:2007" prompt="Sustainability in building construction- Environmental declaration of building products, BSi" sqref="C40:D40" xr:uid="{94AF7DE9-7C1A-4B51-BCCD-F893E8A1418C}"/>
    <dataValidation type="list" allowBlank="1" showInputMessage="1" showErrorMessage="1" sqref="N42:V42" xr:uid="{640A9E85-FC0F-47D1-9D03-BFE05156A7B1}">
      <formula1>"Industrial, All others"</formula1>
    </dataValidation>
    <dataValidation type="list" allowBlank="1" showInputMessage="1" showErrorMessage="1" sqref="V8:V24 I36:I38 I30:I32 I13:I17 I24:I26 I7:I9 R26:R32 R34:R35 V26:V32 R8:R24 I61:I64 I40:I42 I46:I48 V34:V35" xr:uid="{7EBB81BA-6E98-4EBA-AC48-0A7B05A9ADBB}">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3E7A0-24D4-484D-B20D-BCF1E0EAF672}">
  <sheetPr>
    <tabColor rgb="FF3D6864"/>
    <pageSetUpPr fitToPage="1"/>
  </sheetPr>
  <dimension ref="A1:BB114"/>
  <sheetViews>
    <sheetView topLeftCell="B37" zoomScaleNormal="100" workbookViewId="0">
      <selection activeCell="M55" sqref="M55"/>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6</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89" t="s">
        <v>50</v>
      </c>
      <c r="J17" s="6">
        <f>IF(I17="Y",G17,0)</f>
        <v>0</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8</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29"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30"/>
      <c r="J27" s="7"/>
      <c r="K27" s="121"/>
      <c r="M27" s="340" t="s">
        <v>20</v>
      </c>
      <c r="N27" s="55"/>
      <c r="O27" s="343"/>
      <c r="P27" s="52">
        <v>1</v>
      </c>
      <c r="Q27" s="55"/>
      <c r="R27" s="90" t="s">
        <v>50</v>
      </c>
      <c r="S27" s="55"/>
      <c r="T27" s="87" t="str">
        <f t="shared" si="2"/>
        <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205</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50</v>
      </c>
      <c r="J37" s="6">
        <f t="shared" si="4"/>
        <v>0</v>
      </c>
      <c r="K37" s="121">
        <f t="shared" si="5"/>
        <v>0</v>
      </c>
      <c r="M37" s="37"/>
      <c r="N37" s="40"/>
      <c r="O37" s="39"/>
      <c r="P37" s="40"/>
      <c r="Q37" s="40"/>
      <c r="R37" s="106" t="s">
        <v>58</v>
      </c>
      <c r="S37" s="40"/>
      <c r="T37" s="107">
        <f>SUM(T8:T35)</f>
        <v>29</v>
      </c>
      <c r="U37" s="40"/>
      <c r="V37" s="108">
        <f>SUM(W8:W35)</f>
        <v>29</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0.89898989898989901</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8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16</v>
      </c>
      <c r="J43" s="7"/>
      <c r="K43" s="121"/>
      <c r="M43" s="440" t="s">
        <v>62</v>
      </c>
      <c r="N43" s="59"/>
      <c r="O43" s="442" t="str">
        <f>IF(AA21=0,0,VLOOKUP(O39,Lookups!A2:C10,IF(O42="Industrial",2,3),TRUE))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88" t="s">
        <v>50</v>
      </c>
      <c r="J46" s="6">
        <f>IF(I46="Y",G46,0)</f>
        <v>0</v>
      </c>
      <c r="K46" s="121">
        <f>IF(I46="Y",1,0)</f>
        <v>0</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8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5">
      <c r="C56" s="143" t="s">
        <v>239</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143" t="s">
        <v>240</v>
      </c>
      <c r="D57" s="144"/>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143" t="s">
        <v>241</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143" t="s">
        <v>242</v>
      </c>
      <c r="D59" s="144"/>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t="s">
        <v>243</v>
      </c>
      <c r="D60" s="467"/>
      <c r="E60" s="77"/>
      <c r="F60" s="38"/>
      <c r="G60" s="136"/>
      <c r="H60" s="135"/>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382" t="s">
        <v>244</v>
      </c>
      <c r="D61" s="383"/>
      <c r="E61" s="77"/>
      <c r="F61" s="38"/>
      <c r="G61" s="136"/>
      <c r="H61" s="135"/>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33" t="s">
        <v>245</v>
      </c>
      <c r="D62" s="434"/>
      <c r="E62" s="39"/>
      <c r="F62" s="39"/>
      <c r="H62" s="39"/>
      <c r="I62" s="39"/>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14" t="s">
        <v>103</v>
      </c>
      <c r="D63" s="414"/>
      <c r="E63" s="39"/>
      <c r="F63" s="39"/>
      <c r="H63" s="39"/>
      <c r="I63" s="39"/>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14" t="s">
        <v>104</v>
      </c>
      <c r="D64" s="414"/>
      <c r="E64" s="77">
        <v>0</v>
      </c>
      <c r="F64" s="123"/>
      <c r="G64" s="136"/>
      <c r="H64" s="134"/>
      <c r="I64" s="8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55.9" customHeight="1">
      <c r="C65" s="414" t="s">
        <v>111</v>
      </c>
      <c r="D65" s="414"/>
      <c r="E65" s="77"/>
      <c r="F65" s="123"/>
      <c r="G65" s="136"/>
      <c r="H65" s="134"/>
      <c r="I65" s="8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63" t="s">
        <v>105</v>
      </c>
      <c r="D66" s="464"/>
      <c r="E66" s="77"/>
      <c r="F66" s="123"/>
      <c r="G66" s="136"/>
      <c r="H66" s="134"/>
      <c r="I66" s="88" t="s">
        <v>50</v>
      </c>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53" t="s">
        <v>106</v>
      </c>
      <c r="D67" s="454"/>
      <c r="E67" s="77"/>
      <c r="F67" s="123"/>
      <c r="G67" s="136"/>
      <c r="H67" s="134"/>
      <c r="I67" s="88" t="s">
        <v>50</v>
      </c>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94</v>
      </c>
      <c r="D68" s="424"/>
      <c r="E68" s="77"/>
      <c r="F68" s="123"/>
      <c r="G68" s="450">
        <v>200</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31.5" customHeight="1">
      <c r="C69" s="456" t="s">
        <v>102</v>
      </c>
      <c r="D69" s="457"/>
      <c r="E69" s="77"/>
      <c r="F69" s="123"/>
      <c r="G69" s="136"/>
      <c r="H69" s="135"/>
      <c r="I69" s="135"/>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58" t="s">
        <v>107</v>
      </c>
      <c r="D70" s="459"/>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108</v>
      </c>
      <c r="D71" s="424"/>
      <c r="E71" s="77"/>
      <c r="F71" s="123"/>
      <c r="G71" s="450" t="s">
        <v>92</v>
      </c>
      <c r="H71" s="451"/>
      <c r="I71" s="452"/>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24" t="s">
        <v>109</v>
      </c>
      <c r="D72" s="424"/>
      <c r="E72" s="77"/>
      <c r="F72" s="123"/>
      <c r="G72" s="450" t="s">
        <v>92</v>
      </c>
      <c r="H72" s="451"/>
      <c r="I72" s="452"/>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ht="15.5">
      <c r="C73" s="424" t="s">
        <v>110</v>
      </c>
      <c r="D73" s="424"/>
      <c r="E73" s="77"/>
      <c r="F73" s="123"/>
      <c r="G73" s="450" t="s">
        <v>92</v>
      </c>
      <c r="H73" s="451"/>
      <c r="I73" s="452"/>
      <c r="J73" s="39"/>
      <c r="K73" s="31"/>
      <c r="L73" s="39"/>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ht="15.5">
      <c r="C74" s="455" t="s">
        <v>101</v>
      </c>
      <c r="D74" s="455"/>
      <c r="E74" s="77"/>
      <c r="F74" s="123"/>
      <c r="G74" s="450" t="s">
        <v>92</v>
      </c>
      <c r="H74" s="451"/>
      <c r="I74" s="452"/>
      <c r="J74" s="39"/>
      <c r="K74" s="31"/>
      <c r="L74" s="39"/>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39"/>
      <c r="F79" s="39"/>
      <c r="G79" s="39"/>
      <c r="H79" s="39"/>
      <c r="I79" s="39"/>
      <c r="J79" s="39"/>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39"/>
      <c r="F80" s="39"/>
      <c r="G80" s="39"/>
      <c r="H80" s="39"/>
      <c r="I80" s="39"/>
      <c r="J80" s="39"/>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A109" s="39"/>
      <c r="C109" s="39"/>
      <c r="D109" s="39"/>
      <c r="E109" s="64"/>
      <c r="F109" s="64"/>
      <c r="G109" s="64"/>
      <c r="H109" s="64"/>
      <c r="I109" s="64"/>
      <c r="J109" s="64"/>
      <c r="K109" s="116"/>
      <c r="L109" s="63"/>
      <c r="M109" s="39"/>
      <c r="O109" s="39"/>
      <c r="P109" s="39"/>
      <c r="R109" s="35"/>
      <c r="T109" s="35"/>
      <c r="V109" s="35"/>
      <c r="W109" s="35"/>
      <c r="X109" s="62"/>
      <c r="Y109" s="62"/>
      <c r="Z109" s="62"/>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73"/>
    </row>
    <row r="110" spans="1:54">
      <c r="A110" s="39"/>
      <c r="C110" s="39"/>
      <c r="D110" s="39"/>
      <c r="E110" s="64"/>
      <c r="F110" s="64"/>
      <c r="G110" s="64"/>
      <c r="H110" s="64"/>
      <c r="I110" s="64"/>
      <c r="J110" s="64"/>
      <c r="K110" s="116"/>
      <c r="L110" s="63"/>
      <c r="M110" s="39"/>
      <c r="O110" s="39"/>
      <c r="P110" s="39"/>
      <c r="R110" s="35"/>
      <c r="T110" s="35"/>
      <c r="V110" s="35"/>
      <c r="W110" s="35"/>
      <c r="X110" s="62"/>
      <c r="Y110" s="62"/>
      <c r="Z110" s="62"/>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73"/>
    </row>
    <row r="111" spans="1:54">
      <c r="E111" s="3"/>
      <c r="F111" s="3"/>
      <c r="G111" s="3"/>
      <c r="H111" s="3"/>
      <c r="I111" s="3"/>
      <c r="J111" s="3"/>
      <c r="K111" s="117"/>
      <c r="L111" s="5"/>
      <c r="BB111" s="73"/>
    </row>
    <row r="112" spans="1:54">
      <c r="E112" s="3"/>
      <c r="F112" s="3"/>
      <c r="G112" s="3"/>
      <c r="H112" s="3"/>
      <c r="I112" s="3"/>
      <c r="J112" s="3"/>
      <c r="K112" s="117"/>
      <c r="L112" s="5"/>
    </row>
    <row r="113" spans="5:12">
      <c r="E113" s="3"/>
      <c r="F113" s="3"/>
      <c r="G113" s="3"/>
      <c r="H113" s="3"/>
      <c r="I113" s="3"/>
      <c r="J113" s="3"/>
      <c r="K113" s="117"/>
      <c r="L113" s="5"/>
    </row>
    <row r="114" spans="5:12">
      <c r="E114" s="3"/>
      <c r="F114" s="3"/>
      <c r="G114" s="3"/>
      <c r="H114" s="3"/>
      <c r="I114" s="3"/>
      <c r="J114" s="3"/>
      <c r="K114" s="117"/>
      <c r="L114" s="5"/>
    </row>
  </sheetData>
  <sheetProtection algorithmName="SHA-512" hashValue="f028i3PgGrefnkWiDgOV9ZIwjjC3Ree+m5HJEiTUZvmr7LyaICNi11vFjIOEOLG25Gr/nwWt29SYJVn7+It3ZA==" saltValue="xBgbQjc+Z19z3csf8znQ2g==" spinCount="100000" sheet="1" objects="1" scenarios="1"/>
  <mergeCells count="63">
    <mergeCell ref="AI7:AO8"/>
    <mergeCell ref="C8:D8"/>
    <mergeCell ref="C9:D9"/>
    <mergeCell ref="AI9:AO11"/>
    <mergeCell ref="AA7:AB7"/>
    <mergeCell ref="C13:D13"/>
    <mergeCell ref="C25:D25"/>
    <mergeCell ref="C26:D27"/>
    <mergeCell ref="C18:D18"/>
    <mergeCell ref="O4:O5"/>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6:D66"/>
    <mergeCell ref="O45:V45"/>
    <mergeCell ref="C46:D46"/>
    <mergeCell ref="M46:V47"/>
    <mergeCell ref="C47:D47"/>
    <mergeCell ref="C48:D48"/>
    <mergeCell ref="C55:D55"/>
    <mergeCell ref="C60:D60"/>
    <mergeCell ref="C62:D62"/>
    <mergeCell ref="C63:D63"/>
    <mergeCell ref="C64:D64"/>
    <mergeCell ref="C65:D65"/>
    <mergeCell ref="C67:D67"/>
    <mergeCell ref="C68:D68"/>
    <mergeCell ref="G68:I68"/>
    <mergeCell ref="C69:D69"/>
    <mergeCell ref="C70:D70"/>
    <mergeCell ref="G70:I70"/>
    <mergeCell ref="C74:D74"/>
    <mergeCell ref="G74:I74"/>
    <mergeCell ref="C71:D71"/>
    <mergeCell ref="G71:I71"/>
    <mergeCell ref="C72:D72"/>
    <mergeCell ref="G72:I72"/>
    <mergeCell ref="C73:D73"/>
    <mergeCell ref="G73:I73"/>
  </mergeCells>
  <dataValidations count="9">
    <dataValidation allowBlank="1" showErrorMessage="1" promptTitle="EN 15804:2012" prompt="Sustainability of construction works - Environmental product declarations - core rules for the product category of construction products, BSi" sqref="C42:D42" xr:uid="{24E22AE8-E7B3-4D2D-847F-6605E0427AC9}"/>
    <dataValidation allowBlank="1" showErrorMessage="1" sqref="C48:D48" xr:uid="{58581201-DF72-4DC2-A655-6ED0ACE43995}"/>
    <dataValidation allowBlank="1" showErrorMessage="1" promptTitle="CEN/TR 15941:2010" prompt="Sustainability of construction works - Environmental product declarations - Methodology for selection and use of generic data, BSi" sqref="C31:D31" xr:uid="{05E427AE-9F79-4C62-B87B-3B6DB0CC0CCB}"/>
    <dataValidation allowBlank="1" showInputMessage="1" showErrorMessage="1" promptTitle="EN 15804:2012" prompt="Sustainability of construction works - Environmental product declarations - core rules for the product category of construction products, BSi" sqref="C41:D41" xr:uid="{6760A344-3C73-4BB9-9C87-903644ABC63A}"/>
    <dataValidation allowBlank="1" showInputMessage="1" showErrorMessage="1" promptTitle="EN 15978:2011" prompt="Sustainability of construction works - assessment of environmental performance of buildings - calculation method, BSi" sqref="C26" xr:uid="{58AC1AC6-8CD2-4289-900D-2FCB8D3EA72D}"/>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B16A8740-AC77-4F31-BB1B-4FC3551DDB5D}"/>
    <dataValidation allowBlank="1" showInputMessage="1" showErrorMessage="1" promptTitle="ISO 21930:2007" prompt="Sustainability in building construction- Environmental declaration of building products, BSi" sqref="C40:D40" xr:uid="{7689C6FA-5F2B-4F53-8F5A-BE68F2B4EEB3}"/>
    <dataValidation type="list" allowBlank="1" showInputMessage="1" showErrorMessage="1" sqref="N42:V42" xr:uid="{EA4E4BF2-5E6E-4707-AE02-0BB07E0917A6}">
      <formula1>"Industrial, All others"</formula1>
    </dataValidation>
    <dataValidation type="list" allowBlank="1" showInputMessage="1" showErrorMessage="1" sqref="V26:V32 I36:I38 I30:I32 I13:I17 I24:I26 I7:I9 R26:R32 R34:R35 V34:V35 R8:R24 I64:I67 V8:V24 I46:I48 I40:I42" xr:uid="{93EF8D6F-1C69-40D3-89F7-45811767D9D9}">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24C90-D282-46A1-9A0F-758B50EF4F50}">
  <sheetPr>
    <tabColor rgb="FF3D6864"/>
  </sheetPr>
  <dimension ref="A1:BB110"/>
  <sheetViews>
    <sheetView topLeftCell="C37" workbookViewId="0">
      <selection activeCell="M54" sqref="M54"/>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29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1</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298" t="s">
        <v>49</v>
      </c>
      <c r="J15" s="6">
        <f>IF(I15="Y",G15,0)</f>
        <v>6</v>
      </c>
      <c r="K15" s="121"/>
      <c r="M15" s="339" t="s">
        <v>41</v>
      </c>
      <c r="N15" s="55"/>
      <c r="O15" s="342"/>
      <c r="P15" s="52">
        <v>1</v>
      </c>
      <c r="Q15" s="55"/>
      <c r="R15" s="90" t="s">
        <v>50</v>
      </c>
      <c r="S15" s="55"/>
      <c r="T15" s="87" t="str">
        <f t="shared" si="0"/>
        <v/>
      </c>
      <c r="U15" s="55"/>
      <c r="V15" s="302" t="s">
        <v>50</v>
      </c>
      <c r="W15" s="14">
        <f t="shared" si="1"/>
        <v>0</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302" t="s">
        <v>50</v>
      </c>
      <c r="W20" s="14">
        <f t="shared" si="1"/>
        <v>0</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302" t="s">
        <v>50</v>
      </c>
      <c r="W21" s="14">
        <f t="shared" si="1"/>
        <v>0</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29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29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72"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73"/>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216</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302" t="s">
        <v>50</v>
      </c>
      <c r="W35" s="14">
        <f>IF(V35="Y", T35, 0)</f>
        <v>0</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29</v>
      </c>
      <c r="U37" s="40"/>
      <c r="V37" s="108">
        <f>SUM(W8:W35)</f>
        <v>19.5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0.86363636363636365</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29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49</v>
      </c>
      <c r="J42" s="6">
        <f t="shared" si="4"/>
        <v>4</v>
      </c>
      <c r="K42" s="121">
        <f t="shared" si="5"/>
        <v>1</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20</v>
      </c>
      <c r="J43" s="7"/>
      <c r="K43" s="121"/>
      <c r="M43" s="440" t="s">
        <v>62</v>
      </c>
      <c r="N43" s="59"/>
      <c r="O43" s="442" t="str">
        <f>IF(AA21=0,0,VLOOKUP(O39,Lookups!A2:C10,IF(O42="Industrial",2,3),TRUE))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298" t="s">
        <v>50</v>
      </c>
      <c r="J46" s="6">
        <f>IF(I46="Y",G46,0)</f>
        <v>0</v>
      </c>
      <c r="K46" s="121">
        <f>IF(I46="Y",1,0)</f>
        <v>0</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29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298" t="s">
        <v>50</v>
      </c>
      <c r="J48" s="6">
        <f>IF(I48="Y",G48,0)</f>
        <v>0</v>
      </c>
      <c r="K48" s="121">
        <f>IF(I48="Y",1,0)</f>
        <v>0</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6</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66</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433" t="s">
        <v>96</v>
      </c>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t="s">
        <v>97</v>
      </c>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14" t="s">
        <v>104</v>
      </c>
      <c r="D60" s="414"/>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63" t="s">
        <v>105</v>
      </c>
      <c r="D62" s="46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53" t="s">
        <v>106</v>
      </c>
      <c r="D63" s="45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24" t="s">
        <v>94</v>
      </c>
      <c r="D64" s="424"/>
      <c r="E64" s="77"/>
      <c r="F64" s="123"/>
      <c r="G64" s="450" t="s">
        <v>93</v>
      </c>
      <c r="H64" s="451"/>
      <c r="I64" s="452"/>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56" t="s">
        <v>102</v>
      </c>
      <c r="D65" s="45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58" t="s">
        <v>107</v>
      </c>
      <c r="D66" s="459"/>
      <c r="E66" s="77"/>
      <c r="F66" s="123"/>
      <c r="G66" s="450" t="s">
        <v>92</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24" t="s">
        <v>108</v>
      </c>
      <c r="D67" s="424"/>
      <c r="E67" s="77"/>
      <c r="F67" s="123"/>
      <c r="G67" s="450" t="s">
        <v>92</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109</v>
      </c>
      <c r="D68" s="424"/>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110</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55" t="s">
        <v>101</v>
      </c>
      <c r="D70" s="455"/>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44vwG5Gr7rKg+Mes6T6nQ/vgG7i29B6OU5yPOpusw2RtZXg33vwyg3HSq3CEizGr7VZN0/yCpTkPQ0s4gM1MHQ==" saltValue="QhmHIpf4CMmW8QfuKPIlMQ=="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E2FFEEEB-69C8-4789-A41E-8D90EA90B1D3}"/>
    <dataValidation allowBlank="1" showErrorMessage="1" sqref="C48:D48" xr:uid="{3B636EC2-FC64-41D1-967D-76DA00BC18DB}"/>
    <dataValidation allowBlank="1" showErrorMessage="1" promptTitle="CEN/TR 15941:2010" prompt="Sustainability of construction works - Environmental product declarations - Methodology for selection and use of generic data, BSi" sqref="C31:D31" xr:uid="{761684BB-E218-4DCB-B0A7-08DAE68BA231}"/>
    <dataValidation allowBlank="1" showInputMessage="1" showErrorMessage="1" promptTitle="EN 15804:2012" prompt="Sustainability of construction works - Environmental product declarations - core rules for the product category of construction products, BSi" sqref="C41:D41" xr:uid="{FF9F819C-1F08-4C12-A4F7-D8DAF3C73922}"/>
    <dataValidation allowBlank="1" showInputMessage="1" showErrorMessage="1" promptTitle="EN 15978:2011" prompt="Sustainability of construction works - assessment of environmental performance of buildings - calculation method, BSi" sqref="C26" xr:uid="{CE19CAC1-1737-48B7-8046-DAC25DF6B409}"/>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340122B5-8851-491B-876E-E2B1B3244114}"/>
    <dataValidation allowBlank="1" showInputMessage="1" showErrorMessage="1" promptTitle="ISO 21930:2007" prompt="Sustainability in building construction- Environmental declaration of building products, BSi" sqref="C40:D40" xr:uid="{ABE76B5A-2F6C-45D7-920F-D45EDDCE7A49}"/>
    <dataValidation type="list" allowBlank="1" showInputMessage="1" showErrorMessage="1" sqref="N42:V42" xr:uid="{48510A6D-928B-4A38-A23C-85C2440B2D3A}">
      <formula1>"Industrial, All others"</formula1>
    </dataValidation>
    <dataValidation type="list" allowBlank="1" showInputMessage="1" showErrorMessage="1" sqref="V26:V32 I36:I38 I30:I32 I13:I17 I24:I26 I7:I9 R26:R32 R34:R35 V34:V35 R8:R24 I60:I63 V8:V24 I46:I48 I40:I42" xr:uid="{EE23B6B6-18B0-4472-81D5-231DA57687C0}">
      <formula1>"Y, N"</formula1>
    </dataValidation>
  </dataValidations>
  <pageMargins left="0.7" right="0.7" top="0.75" bottom="0.75" header="0.3" footer="0.3"/>
  <pageSetup paperSize="9" orientation="portrait" r:id="rId1"/>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0A0E1-9839-4A33-9B2F-1881CACD4CB5}">
  <sheetPr>
    <tabColor rgb="FF3D6864"/>
    <pageSetUpPr fitToPage="1"/>
  </sheetPr>
  <dimension ref="A1:BB110"/>
  <sheetViews>
    <sheetView topLeftCell="B36" zoomScale="95" zoomScaleNormal="95" workbookViewId="0">
      <selection activeCell="M55" sqref="M55"/>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29"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30"/>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29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221</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1</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8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20</v>
      </c>
      <c r="J43" s="7"/>
      <c r="K43" s="121"/>
      <c r="M43" s="440" t="s">
        <v>62</v>
      </c>
      <c r="N43" s="59"/>
      <c r="O43" s="442" t="str">
        <f>IF(AA21=0,0,VLOOKUP(O39,Lookups!A2:C10,IF(O42="Industrial",2,3),TRUE))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298" t="s">
        <v>50</v>
      </c>
      <c r="J46" s="6">
        <f>IF(I46="Y",G46,0)</f>
        <v>0</v>
      </c>
      <c r="K46" s="121">
        <f>IF(I46="Y",1,0)</f>
        <v>0</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8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5">
      <c r="C56" s="143" t="s">
        <v>232</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433" t="s">
        <v>96</v>
      </c>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t="s">
        <v>97</v>
      </c>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14" t="s">
        <v>104</v>
      </c>
      <c r="D60" s="414"/>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63" t="s">
        <v>105</v>
      </c>
      <c r="D62" s="46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53" t="s">
        <v>106</v>
      </c>
      <c r="D63" s="45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24" t="s">
        <v>94</v>
      </c>
      <c r="D64" s="424"/>
      <c r="E64" s="77"/>
      <c r="F64" s="123"/>
      <c r="G64" s="450">
        <v>50</v>
      </c>
      <c r="H64" s="451"/>
      <c r="I64" s="452"/>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56" t="s">
        <v>102</v>
      </c>
      <c r="D65" s="45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58" t="s">
        <v>107</v>
      </c>
      <c r="D66" s="459"/>
      <c r="E66" s="77"/>
      <c r="F66" s="123"/>
      <c r="G66" s="450" t="s">
        <v>92</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24" t="s">
        <v>108</v>
      </c>
      <c r="D67" s="424"/>
      <c r="E67" s="77"/>
      <c r="F67" s="123"/>
      <c r="G67" s="450" t="s">
        <v>92</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109</v>
      </c>
      <c r="D68" s="424"/>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110</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55" t="s">
        <v>101</v>
      </c>
      <c r="D70" s="455"/>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gr/CvvjwXnphkeUOptX2twaKvtF0tg4yKRuNVNMPv9Zvn9oKKzq9Rje7PPnzN7ctKrfEweFO96EcioHMIHkmUw==" saltValue="3dVLwHl0d7oMfKVnLZVKqQ==" spinCount="100000" sheet="1" objects="1" scenarios="1"/>
  <mergeCells count="63">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B2704AE5-6793-4B1F-961C-A4BB257439ED}"/>
    <dataValidation allowBlank="1" showErrorMessage="1" sqref="C48:D48" xr:uid="{767E3A97-382E-4BF8-A98C-A48584CF1453}"/>
    <dataValidation allowBlank="1" showErrorMessage="1" promptTitle="CEN/TR 15941:2010" prompt="Sustainability of construction works - Environmental product declarations - Methodology for selection and use of generic data, BSi" sqref="C31:D31" xr:uid="{3C83E59B-F376-432D-8030-FB9C9788F258}"/>
    <dataValidation allowBlank="1" showInputMessage="1" showErrorMessage="1" promptTitle="EN 15804:2012" prompt="Sustainability of construction works - Environmental product declarations - core rules for the product category of construction products, BSi" sqref="C41:D41" xr:uid="{AEEF53AD-E5F8-44BC-87D2-AA1C31523EEA}"/>
    <dataValidation allowBlank="1" showInputMessage="1" showErrorMessage="1" promptTitle="EN 15978:2011" prompt="Sustainability of construction works - assessment of environmental performance of buildings - calculation method, BSi" sqref="C26" xr:uid="{9499AAED-A998-48E0-8E0A-AE720D97DD5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72A8B10E-9E04-4C0E-88A9-4DBAD5A72D30}"/>
    <dataValidation allowBlank="1" showInputMessage="1" showErrorMessage="1" promptTitle="ISO 21930:2007" prompt="Sustainability in building construction- Environmental declaration of building products, BSi" sqref="C40:D40" xr:uid="{84D04DFF-D556-4909-8FD2-ABE764D6E299}"/>
    <dataValidation type="list" allowBlank="1" showInputMessage="1" showErrorMessage="1" sqref="N42:V42" xr:uid="{D21BF3AC-CE46-49B8-A220-B2887C60BFBA}">
      <formula1>"Industrial, All others"</formula1>
    </dataValidation>
    <dataValidation type="list" allowBlank="1" showInputMessage="1" showErrorMessage="1" sqref="V26:V32 I36:I38 I30:I32 I13:I17 I24:I26 I7:I9 R26:R32 R34:R35 V34:V35 R8:R24 I60:I63 V8:V24 I46:I48 I40:I42" xr:uid="{66982399-73E7-44CE-A95D-1F419F2B7B42}">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4D58-55E4-4199-8CB3-1476786BB230}">
  <sheetPr>
    <tabColor rgb="FF3D6864"/>
    <pageSetUpPr fitToPage="1"/>
  </sheetPr>
  <dimension ref="A1:BB110"/>
  <sheetViews>
    <sheetView topLeftCell="B31" zoomScale="85" zoomScaleNormal="85" workbookViewId="0">
      <selection activeCell="M53" sqref="M53"/>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29"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30"/>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29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222</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22.5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0.92500000000000004</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8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20</v>
      </c>
      <c r="J43" s="7"/>
      <c r="K43" s="121"/>
      <c r="M43" s="440" t="s">
        <v>62</v>
      </c>
      <c r="N43" s="59"/>
      <c r="O43" s="442" t="str">
        <f>IF(AA21=0,0,VLOOKUP(O39,Lookups!A2:C10,IF(O42="Industrial",2,3),TRUE))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298" t="s">
        <v>50</v>
      </c>
      <c r="J46" s="6">
        <f>IF(I46="Y",G46,0)</f>
        <v>0</v>
      </c>
      <c r="K46" s="121">
        <f>IF(I46="Y",1,0)</f>
        <v>0</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8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hidden="1">
      <c r="C54" s="51" t="s">
        <v>99</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hidden="1"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5" hidden="1">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hidden="1">
      <c r="C57" s="433" t="s">
        <v>96</v>
      </c>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hidden="1">
      <c r="C58" s="433" t="s">
        <v>97</v>
      </c>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hidden="1">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hidden="1">
      <c r="C60" s="414" t="s">
        <v>104</v>
      </c>
      <c r="D60" s="414"/>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hidden="1"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hidden="1">
      <c r="C62" s="463" t="s">
        <v>105</v>
      </c>
      <c r="D62" s="46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hidden="1">
      <c r="C63" s="453" t="s">
        <v>106</v>
      </c>
      <c r="D63" s="45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hidden="1">
      <c r="C64" s="424" t="s">
        <v>94</v>
      </c>
      <c r="D64" s="424"/>
      <c r="E64" s="77"/>
      <c r="F64" s="123"/>
      <c r="G64" s="450" t="s">
        <v>93</v>
      </c>
      <c r="H64" s="451"/>
      <c r="I64" s="452"/>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hidden="1" customHeight="1">
      <c r="C65" s="456" t="s">
        <v>102</v>
      </c>
      <c r="D65" s="45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hidden="1">
      <c r="C66" s="458" t="s">
        <v>107</v>
      </c>
      <c r="D66" s="459"/>
      <c r="E66" s="77"/>
      <c r="F66" s="123"/>
      <c r="G66" s="450" t="s">
        <v>92</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hidden="1">
      <c r="C67" s="424" t="s">
        <v>108</v>
      </c>
      <c r="D67" s="424"/>
      <c r="E67" s="77"/>
      <c r="F67" s="123"/>
      <c r="G67" s="450" t="s">
        <v>92</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hidden="1">
      <c r="C68" s="424" t="s">
        <v>109</v>
      </c>
      <c r="D68" s="424"/>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hidden="1">
      <c r="C69" s="424" t="s">
        <v>110</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hidden="1">
      <c r="C70" s="455" t="s">
        <v>101</v>
      </c>
      <c r="D70" s="455"/>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idden="1">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idden="1">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LS7CcTTVJOX3iTjKnmb1zH3UHjosVaGIWHuf2kplitiZJnVrS9TZRU1sDf/BJkSfC8pzVG4vUkklas516YWvzw==" saltValue="1CzW7twkkJ6yizSzDaYfDw==" spinCount="100000" sheet="1" objects="1" scenarios="1"/>
  <mergeCells count="63">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type="list" allowBlank="1" showInputMessage="1" showErrorMessage="1" sqref="V26:V32 I36:I38 I30:I32 I13:I17 I24:I26 I7:I9 R26:R32 R34:R35 V34:V35 R8:R24 I60:I63 V8:V24 I46:I48 I40:I42" xr:uid="{7D40E79F-F477-4BF5-8639-39EA6C539A65}">
      <formula1>"Y, N"</formula1>
    </dataValidation>
    <dataValidation type="list" allowBlank="1" showInputMessage="1" showErrorMessage="1" sqref="N42:V42" xr:uid="{C14FC68A-D7D4-4B81-8CC0-76029483DD70}">
      <formula1>"Industrial, All others"</formula1>
    </dataValidation>
    <dataValidation allowBlank="1" showInputMessage="1" showErrorMessage="1" promptTitle="ISO 21930:2007" prompt="Sustainability in building construction- Environmental declaration of building products, BSi" sqref="C40:D40" xr:uid="{CB7C8359-A6DF-4ECD-BE84-67972E5FA25D}"/>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C2333BFC-9909-4966-A0A8-F3B684A8FE1F}"/>
    <dataValidation allowBlank="1" showInputMessage="1" showErrorMessage="1" promptTitle="EN 15978:2011" prompt="Sustainability of construction works - assessment of environmental performance of buildings - calculation method, BSi" sqref="C26" xr:uid="{292C493D-B152-4D5A-AE7C-E9585496D999}"/>
    <dataValidation allowBlank="1" showInputMessage="1" showErrorMessage="1" promptTitle="EN 15804:2012" prompt="Sustainability of construction works - Environmental product declarations - core rules for the product category of construction products, BSi" sqref="C41:D41" xr:uid="{75AF7E6E-D23D-4B86-ABC9-E8558890B8B6}"/>
    <dataValidation allowBlank="1" showErrorMessage="1" promptTitle="CEN/TR 15941:2010" prompt="Sustainability of construction works - Environmental product declarations - Methodology for selection and use of generic data, BSi" sqref="C31:D31" xr:uid="{DE230749-8B70-4A50-AAC3-7F0C7A1D1C56}"/>
    <dataValidation allowBlank="1" showErrorMessage="1" sqref="C48:D48" xr:uid="{33951E08-FF7D-4CC1-A3EF-531A28565C63}"/>
    <dataValidation allowBlank="1" showErrorMessage="1" promptTitle="EN 15804:2012" prompt="Sustainability of construction works - Environmental product declarations - core rules for the product category of construction products, BSi" sqref="C42:D42" xr:uid="{37A95C10-6898-4E7C-914C-B6884ED42F66}"/>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0">
    <tabColor rgb="FF3D6864"/>
  </sheetPr>
  <dimension ref="A1:Z107"/>
  <sheetViews>
    <sheetView tabSelected="1" workbookViewId="0">
      <selection activeCell="T11" sqref="T11"/>
    </sheetView>
  </sheetViews>
  <sheetFormatPr defaultRowHeight="14.5"/>
  <cols>
    <col min="1" max="1" width="2" style="39" customWidth="1"/>
    <col min="2" max="2" width="15.7265625" customWidth="1"/>
    <col min="3" max="3" width="0.7265625" customWidth="1"/>
    <col min="4" max="4" width="15.7265625" customWidth="1"/>
    <col min="5" max="5" width="0.7265625" customWidth="1"/>
    <col min="8" max="8" width="39.7265625" customWidth="1"/>
    <col min="16" max="26" width="9.1796875" style="39"/>
  </cols>
  <sheetData>
    <row r="1" spans="2:21" s="39" customFormat="1"/>
    <row r="2" spans="2:21" ht="38.25" customHeight="1">
      <c r="B2" s="379" t="s">
        <v>234</v>
      </c>
      <c r="C2" s="379"/>
      <c r="D2" s="379"/>
      <c r="E2" s="379"/>
      <c r="F2" s="379"/>
      <c r="G2" s="379"/>
      <c r="H2" s="379"/>
      <c r="I2" s="129"/>
      <c r="J2" s="115"/>
      <c r="K2" s="76"/>
      <c r="L2" s="76"/>
      <c r="M2" s="76"/>
      <c r="N2" s="76"/>
      <c r="O2" s="76"/>
      <c r="P2" s="124"/>
      <c r="Q2" s="124"/>
      <c r="R2" s="124"/>
      <c r="S2" s="124"/>
      <c r="T2" s="124"/>
      <c r="U2" s="124"/>
    </row>
    <row r="3" spans="2:21" ht="3.75" customHeight="1"/>
    <row r="4" spans="2:21" ht="15.5">
      <c r="B4" s="125" t="s">
        <v>82</v>
      </c>
      <c r="C4" s="126"/>
      <c r="D4" s="125" t="s">
        <v>83</v>
      </c>
      <c r="E4" s="126"/>
      <c r="F4" s="127" t="s">
        <v>223</v>
      </c>
      <c r="G4" s="128"/>
      <c r="H4" s="128"/>
      <c r="I4" s="128"/>
      <c r="J4" s="128"/>
      <c r="K4" s="128"/>
      <c r="L4" s="128"/>
      <c r="M4" s="128"/>
      <c r="N4" s="128"/>
      <c r="O4" s="128"/>
      <c r="P4" s="131"/>
      <c r="Q4" s="131"/>
    </row>
    <row r="5" spans="2:21" ht="3.75" customHeight="1"/>
    <row r="6" spans="2:21" ht="15.75" customHeight="1">
      <c r="B6" s="130" t="s">
        <v>84</v>
      </c>
      <c r="C6" s="130"/>
      <c r="D6" s="130"/>
      <c r="E6" s="130"/>
      <c r="F6" s="130"/>
      <c r="G6" s="130"/>
      <c r="H6" s="130"/>
      <c r="I6" s="130"/>
      <c r="J6" s="130"/>
      <c r="K6" s="130"/>
      <c r="L6" s="130"/>
      <c r="M6" s="130"/>
      <c r="N6" s="130"/>
      <c r="O6" s="130"/>
    </row>
    <row r="7" spans="2:21" ht="3.75" customHeight="1">
      <c r="B7" s="39"/>
      <c r="C7" s="39"/>
      <c r="D7" s="39"/>
      <c r="E7" s="39"/>
      <c r="F7" s="39"/>
      <c r="G7" s="39"/>
      <c r="H7" s="39"/>
      <c r="I7" s="39"/>
      <c r="J7" s="39"/>
      <c r="K7" s="39"/>
      <c r="L7" s="39"/>
      <c r="M7" s="39"/>
      <c r="N7" s="39"/>
      <c r="O7" s="39"/>
    </row>
    <row r="8" spans="2:21" ht="27.5" customHeight="1">
      <c r="B8" s="377">
        <v>26</v>
      </c>
      <c r="C8" s="384">
        <v>45254</v>
      </c>
      <c r="D8" s="378">
        <v>45713</v>
      </c>
      <c r="E8" s="39"/>
      <c r="F8" s="586" t="s">
        <v>265</v>
      </c>
      <c r="G8" s="587"/>
      <c r="H8" s="587"/>
      <c r="I8" s="587"/>
      <c r="J8" s="587"/>
      <c r="K8" s="587"/>
      <c r="L8" s="587"/>
      <c r="M8" s="587"/>
      <c r="N8" s="587"/>
      <c r="O8" s="588"/>
    </row>
    <row r="9" spans="2:21" ht="3" customHeight="1">
      <c r="B9" s="39"/>
      <c r="C9" s="39"/>
      <c r="D9" s="39"/>
      <c r="E9" s="39"/>
      <c r="F9" s="39"/>
      <c r="G9" s="39"/>
      <c r="H9" s="39"/>
      <c r="I9" s="39"/>
      <c r="J9" s="39"/>
      <c r="K9" s="39"/>
      <c r="L9" s="39"/>
      <c r="M9" s="39"/>
      <c r="N9" s="39"/>
      <c r="O9" s="39"/>
    </row>
    <row r="10" spans="2:21">
      <c r="B10" s="130" t="s">
        <v>85</v>
      </c>
      <c r="C10" s="130"/>
      <c r="D10" s="130"/>
      <c r="E10" s="130"/>
      <c r="F10" s="130"/>
      <c r="G10" s="130"/>
      <c r="H10" s="130"/>
      <c r="I10" s="130"/>
      <c r="J10" s="130"/>
      <c r="K10" s="130"/>
      <c r="L10" s="130"/>
      <c r="M10" s="130"/>
      <c r="N10" s="130"/>
      <c r="O10" s="130"/>
    </row>
    <row r="11" spans="2:21" ht="27.5" customHeight="1">
      <c r="B11" s="377">
        <v>25</v>
      </c>
      <c r="C11" s="384">
        <v>45254</v>
      </c>
      <c r="D11" s="378">
        <v>45413</v>
      </c>
      <c r="E11" s="39"/>
      <c r="F11" s="586" t="s">
        <v>259</v>
      </c>
      <c r="G11" s="587"/>
      <c r="H11" s="587"/>
      <c r="I11" s="587"/>
      <c r="J11" s="587"/>
      <c r="K11" s="587"/>
      <c r="L11" s="587"/>
      <c r="M11" s="587"/>
      <c r="N11" s="587"/>
      <c r="O11" s="588"/>
    </row>
    <row r="12" spans="2:21" ht="3" customHeight="1">
      <c r="B12" s="39"/>
      <c r="C12" s="39"/>
      <c r="D12" s="39"/>
      <c r="E12" s="39"/>
      <c r="F12" s="39"/>
      <c r="G12" s="39"/>
      <c r="H12" s="39"/>
      <c r="I12" s="39"/>
      <c r="J12" s="39"/>
      <c r="K12" s="39"/>
      <c r="L12" s="39"/>
      <c r="M12" s="39"/>
      <c r="N12" s="39"/>
      <c r="O12" s="39"/>
    </row>
    <row r="13" spans="2:21" ht="27.5" customHeight="1">
      <c r="B13" s="377">
        <v>24</v>
      </c>
      <c r="C13" s="384">
        <v>45254</v>
      </c>
      <c r="D13" s="378">
        <v>45378</v>
      </c>
      <c r="E13" s="39"/>
      <c r="F13" s="586" t="s">
        <v>258</v>
      </c>
      <c r="G13" s="587"/>
      <c r="H13" s="587"/>
      <c r="I13" s="587"/>
      <c r="J13" s="587"/>
      <c r="K13" s="587"/>
      <c r="L13" s="587"/>
      <c r="M13" s="587"/>
      <c r="N13" s="587"/>
      <c r="O13" s="588"/>
    </row>
    <row r="14" spans="2:21" ht="3" customHeight="1">
      <c r="B14" s="39"/>
      <c r="C14" s="39"/>
      <c r="D14" s="39"/>
      <c r="E14" s="39"/>
      <c r="F14" s="39"/>
      <c r="G14" s="39"/>
      <c r="H14" s="39"/>
      <c r="I14" s="39"/>
      <c r="J14" s="39"/>
      <c r="K14" s="39"/>
      <c r="L14" s="39"/>
      <c r="M14" s="39"/>
      <c r="N14" s="39"/>
      <c r="O14" s="39"/>
    </row>
    <row r="15" spans="2:21" ht="27.5" customHeight="1">
      <c r="B15" s="377">
        <v>23</v>
      </c>
      <c r="C15" s="384">
        <v>45254</v>
      </c>
      <c r="D15" s="378">
        <v>45351</v>
      </c>
      <c r="E15" s="39"/>
      <c r="F15" s="586" t="s">
        <v>256</v>
      </c>
      <c r="G15" s="587"/>
      <c r="H15" s="587"/>
      <c r="I15" s="587"/>
      <c r="J15" s="587"/>
      <c r="K15" s="587"/>
      <c r="L15" s="587"/>
      <c r="M15" s="587"/>
      <c r="N15" s="587"/>
      <c r="O15" s="588"/>
    </row>
    <row r="16" spans="2:21" ht="3" customHeight="1">
      <c r="B16" s="39"/>
      <c r="C16" s="39"/>
      <c r="D16" s="39"/>
      <c r="E16" s="39"/>
      <c r="F16" s="39"/>
      <c r="G16" s="39"/>
      <c r="H16" s="39"/>
      <c r="I16" s="39"/>
      <c r="J16" s="39"/>
      <c r="K16" s="39"/>
      <c r="L16" s="39"/>
      <c r="M16" s="39"/>
      <c r="N16" s="39"/>
      <c r="O16" s="39"/>
    </row>
    <row r="17" spans="2:15" ht="27.5" customHeight="1">
      <c r="B17" s="377">
        <v>22</v>
      </c>
      <c r="C17" s="384">
        <v>45254</v>
      </c>
      <c r="D17" s="378">
        <v>45282</v>
      </c>
      <c r="E17" s="39"/>
      <c r="F17" s="586" t="s">
        <v>255</v>
      </c>
      <c r="G17" s="587"/>
      <c r="H17" s="587"/>
      <c r="I17" s="587"/>
      <c r="J17" s="587"/>
      <c r="K17" s="587"/>
      <c r="L17" s="587"/>
      <c r="M17" s="587"/>
      <c r="N17" s="587"/>
      <c r="O17" s="588"/>
    </row>
    <row r="18" spans="2:15" ht="3" customHeight="1">
      <c r="B18" s="39"/>
      <c r="C18" s="39"/>
      <c r="D18" s="39"/>
      <c r="E18" s="39"/>
      <c r="F18" s="39"/>
      <c r="G18" s="39"/>
      <c r="H18" s="39"/>
      <c r="I18" s="39"/>
      <c r="J18" s="39"/>
      <c r="K18" s="39"/>
      <c r="L18" s="39"/>
      <c r="M18" s="39"/>
      <c r="N18" s="39"/>
      <c r="O18" s="39"/>
    </row>
    <row r="19" spans="2:15" ht="36" customHeight="1">
      <c r="B19" s="377">
        <v>21</v>
      </c>
      <c r="C19" s="39"/>
      <c r="D19" s="378">
        <v>45254</v>
      </c>
      <c r="E19" s="39"/>
      <c r="F19" s="586" t="s">
        <v>254</v>
      </c>
      <c r="G19" s="587"/>
      <c r="H19" s="587"/>
      <c r="I19" s="587"/>
      <c r="J19" s="587"/>
      <c r="K19" s="587"/>
      <c r="L19" s="587"/>
      <c r="M19" s="587"/>
      <c r="N19" s="587"/>
      <c r="O19" s="588"/>
    </row>
    <row r="20" spans="2:15" ht="3.75" customHeight="1">
      <c r="B20" s="39"/>
      <c r="C20" s="39"/>
      <c r="D20" s="39"/>
      <c r="E20" s="39"/>
      <c r="F20" s="39"/>
      <c r="G20" s="39"/>
      <c r="H20" s="39"/>
      <c r="I20" s="39"/>
      <c r="J20" s="39"/>
      <c r="K20" s="39"/>
      <c r="L20" s="39"/>
      <c r="M20" s="39"/>
      <c r="N20" s="39"/>
      <c r="O20" s="39"/>
    </row>
    <row r="21" spans="2:15" ht="36" customHeight="1">
      <c r="B21" s="377">
        <v>20</v>
      </c>
      <c r="C21" s="39"/>
      <c r="D21" s="378">
        <v>45230</v>
      </c>
      <c r="E21" s="39"/>
      <c r="F21" s="586" t="s">
        <v>253</v>
      </c>
      <c r="G21" s="587"/>
      <c r="H21" s="587"/>
      <c r="I21" s="587"/>
      <c r="J21" s="587"/>
      <c r="K21" s="587"/>
      <c r="L21" s="587"/>
      <c r="M21" s="587"/>
      <c r="N21" s="587"/>
      <c r="O21" s="588"/>
    </row>
    <row r="22" spans="2:15" ht="3" customHeight="1">
      <c r="B22" s="39"/>
      <c r="C22" s="39"/>
      <c r="D22" s="39"/>
      <c r="E22" s="39"/>
      <c r="F22" s="39"/>
      <c r="G22" s="39"/>
      <c r="H22" s="39"/>
      <c r="I22" s="39"/>
      <c r="J22" s="39"/>
      <c r="K22" s="39"/>
      <c r="L22" s="39"/>
      <c r="M22" s="39"/>
      <c r="N22" s="39"/>
      <c r="O22" s="39"/>
    </row>
    <row r="23" spans="2:15" ht="35.25" customHeight="1">
      <c r="B23" s="377">
        <v>19</v>
      </c>
      <c r="C23" s="39"/>
      <c r="D23" s="378">
        <v>45138</v>
      </c>
      <c r="E23" s="39"/>
      <c r="F23" s="586" t="s">
        <v>247</v>
      </c>
      <c r="G23" s="587"/>
      <c r="H23" s="587"/>
      <c r="I23" s="587"/>
      <c r="J23" s="587"/>
      <c r="K23" s="587"/>
      <c r="L23" s="587"/>
      <c r="M23" s="587"/>
      <c r="N23" s="587"/>
      <c r="O23" s="588"/>
    </row>
    <row r="24" spans="2:15" ht="3" customHeight="1">
      <c r="B24" s="39"/>
      <c r="C24" s="39"/>
      <c r="D24" s="39"/>
      <c r="E24" s="39"/>
      <c r="F24" s="39"/>
      <c r="G24" s="39"/>
      <c r="H24" s="39"/>
      <c r="I24" s="39"/>
      <c r="J24" s="39"/>
      <c r="K24" s="39"/>
      <c r="L24" s="39"/>
      <c r="M24" s="39"/>
      <c r="N24" s="39"/>
      <c r="O24" s="39"/>
    </row>
    <row r="25" spans="2:15" ht="35.25" customHeight="1">
      <c r="B25" s="377">
        <v>18</v>
      </c>
      <c r="C25" s="39"/>
      <c r="D25" s="378">
        <v>45107</v>
      </c>
      <c r="E25" s="39"/>
      <c r="F25" s="586" t="s">
        <v>246</v>
      </c>
      <c r="G25" s="587"/>
      <c r="H25" s="587"/>
      <c r="I25" s="587"/>
      <c r="J25" s="587"/>
      <c r="K25" s="587"/>
      <c r="L25" s="587"/>
      <c r="M25" s="587"/>
      <c r="N25" s="587"/>
      <c r="O25" s="588"/>
    </row>
    <row r="26" spans="2:15" ht="3" customHeight="1">
      <c r="B26" s="39"/>
      <c r="C26" s="39"/>
      <c r="D26" s="39"/>
      <c r="E26" s="39"/>
      <c r="F26" s="39"/>
      <c r="G26" s="39"/>
      <c r="H26" s="39"/>
      <c r="I26" s="39"/>
      <c r="J26" s="39"/>
      <c r="K26" s="39"/>
      <c r="L26" s="39"/>
      <c r="M26" s="39"/>
      <c r="N26" s="39"/>
      <c r="O26" s="39"/>
    </row>
    <row r="27" spans="2:15" ht="15" customHeight="1">
      <c r="B27" s="377">
        <v>17</v>
      </c>
      <c r="C27" s="39"/>
      <c r="D27" s="378">
        <v>44865</v>
      </c>
      <c r="E27" s="39"/>
      <c r="F27" s="586" t="s">
        <v>236</v>
      </c>
      <c r="G27" s="587"/>
      <c r="H27" s="587"/>
      <c r="I27" s="587"/>
      <c r="J27" s="587"/>
      <c r="K27" s="587"/>
      <c r="L27" s="587"/>
      <c r="M27" s="587"/>
      <c r="N27" s="587"/>
      <c r="O27" s="588"/>
    </row>
    <row r="28" spans="2:15" ht="3" customHeight="1">
      <c r="B28" s="39"/>
      <c r="C28" s="39"/>
      <c r="D28" s="39"/>
      <c r="E28" s="39"/>
      <c r="F28" s="39"/>
      <c r="G28" s="39"/>
      <c r="H28" s="39"/>
      <c r="I28" s="39"/>
      <c r="J28" s="39"/>
      <c r="K28" s="39"/>
      <c r="L28" s="39"/>
      <c r="M28" s="39"/>
      <c r="N28" s="39"/>
      <c r="O28" s="39"/>
    </row>
    <row r="29" spans="2:15" ht="15" customHeight="1">
      <c r="B29" s="377">
        <v>16</v>
      </c>
      <c r="C29" s="39"/>
      <c r="D29" s="378">
        <v>44834</v>
      </c>
      <c r="E29" s="39"/>
      <c r="F29" s="586" t="s">
        <v>233</v>
      </c>
      <c r="G29" s="587"/>
      <c r="H29" s="587"/>
      <c r="I29" s="587"/>
      <c r="J29" s="587"/>
      <c r="K29" s="587"/>
      <c r="L29" s="587"/>
      <c r="M29" s="587"/>
      <c r="N29" s="587"/>
      <c r="O29" s="588"/>
    </row>
    <row r="30" spans="2:15" ht="3" customHeight="1">
      <c r="B30" s="39"/>
      <c r="C30" s="39"/>
      <c r="D30" s="39"/>
      <c r="E30" s="39"/>
      <c r="F30" s="39"/>
      <c r="G30" s="39"/>
      <c r="H30" s="39"/>
      <c r="I30" s="39"/>
      <c r="J30" s="39"/>
      <c r="K30" s="39"/>
      <c r="L30" s="39"/>
      <c r="M30" s="39"/>
      <c r="N30" s="39"/>
      <c r="O30" s="39"/>
    </row>
    <row r="31" spans="2:15" ht="15" customHeight="1">
      <c r="B31" s="377">
        <v>15</v>
      </c>
      <c r="C31" s="39"/>
      <c r="D31" s="378">
        <v>44712</v>
      </c>
      <c r="E31" s="39"/>
      <c r="F31" s="586" t="s">
        <v>235</v>
      </c>
      <c r="G31" s="587"/>
      <c r="H31" s="587"/>
      <c r="I31" s="587"/>
      <c r="J31" s="587"/>
      <c r="K31" s="587"/>
      <c r="L31" s="587"/>
      <c r="M31" s="587"/>
      <c r="N31" s="587"/>
      <c r="O31" s="588"/>
    </row>
    <row r="32" spans="2:15" ht="3" customHeight="1">
      <c r="B32" s="39"/>
      <c r="C32" s="39"/>
      <c r="D32" s="39"/>
      <c r="E32" s="39"/>
      <c r="F32" s="39"/>
      <c r="G32" s="39"/>
      <c r="H32" s="39"/>
      <c r="I32" s="39"/>
      <c r="J32" s="39"/>
      <c r="K32" s="39"/>
      <c r="L32" s="39"/>
      <c r="M32" s="39"/>
      <c r="N32" s="39"/>
      <c r="O32" s="39"/>
    </row>
    <row r="33" spans="2:15" ht="15" customHeight="1">
      <c r="B33" s="377">
        <v>14</v>
      </c>
      <c r="C33" s="39"/>
      <c r="D33" s="378">
        <v>44270</v>
      </c>
      <c r="E33" s="39"/>
      <c r="F33" s="586" t="s">
        <v>224</v>
      </c>
      <c r="G33" s="587"/>
      <c r="H33" s="587"/>
      <c r="I33" s="587"/>
      <c r="J33" s="587"/>
      <c r="K33" s="587"/>
      <c r="L33" s="587"/>
      <c r="M33" s="587"/>
      <c r="N33" s="587"/>
      <c r="O33" s="588"/>
    </row>
    <row r="34" spans="2:15" ht="3" customHeight="1">
      <c r="B34" s="39"/>
      <c r="C34" s="39"/>
      <c r="D34" s="39"/>
      <c r="E34" s="39"/>
      <c r="F34" s="39"/>
      <c r="G34" s="39"/>
      <c r="H34" s="39"/>
      <c r="I34" s="39"/>
      <c r="J34" s="39"/>
      <c r="K34" s="39"/>
      <c r="L34" s="39"/>
      <c r="M34" s="39"/>
      <c r="N34" s="39"/>
      <c r="O34" s="39"/>
    </row>
    <row r="35" spans="2:15" ht="15" customHeight="1">
      <c r="B35" s="377">
        <v>13</v>
      </c>
      <c r="C35" s="39"/>
      <c r="D35" s="378">
        <v>44186</v>
      </c>
      <c r="E35" s="39"/>
      <c r="F35" s="586" t="s">
        <v>220</v>
      </c>
      <c r="G35" s="587"/>
      <c r="H35" s="587"/>
      <c r="I35" s="587"/>
      <c r="J35" s="587"/>
      <c r="K35" s="587"/>
      <c r="L35" s="587"/>
      <c r="M35" s="587"/>
      <c r="N35" s="587"/>
      <c r="O35" s="588"/>
    </row>
    <row r="36" spans="2:15" ht="3.75" customHeight="1"/>
    <row r="37" spans="2:15" ht="15.75" customHeight="1">
      <c r="B37" s="328">
        <v>12</v>
      </c>
      <c r="D37" s="133">
        <v>44085</v>
      </c>
      <c r="F37" s="580" t="s">
        <v>219</v>
      </c>
      <c r="G37" s="583"/>
      <c r="H37" s="583"/>
      <c r="I37" s="583"/>
      <c r="J37" s="583"/>
      <c r="K37" s="583"/>
      <c r="L37" s="583"/>
      <c r="M37" s="583"/>
      <c r="N37" s="583"/>
      <c r="O37" s="584"/>
    </row>
    <row r="38" spans="2:15" ht="3.75" customHeight="1"/>
    <row r="39" spans="2:15" ht="15" customHeight="1">
      <c r="B39" s="328">
        <v>11</v>
      </c>
      <c r="D39" s="133">
        <v>44022</v>
      </c>
      <c r="F39" s="580" t="s">
        <v>218</v>
      </c>
      <c r="G39" s="583"/>
      <c r="H39" s="583"/>
      <c r="I39" s="583"/>
      <c r="J39" s="583"/>
      <c r="K39" s="583"/>
      <c r="L39" s="583"/>
      <c r="M39" s="583"/>
      <c r="N39" s="583"/>
      <c r="O39" s="584"/>
    </row>
    <row r="40" spans="2:15" ht="3.75" customHeight="1">
      <c r="B40" s="39"/>
      <c r="C40" s="39"/>
      <c r="D40" s="39"/>
      <c r="E40" s="39"/>
      <c r="F40" s="39"/>
      <c r="G40" s="39"/>
      <c r="H40" s="39"/>
      <c r="I40" s="39"/>
      <c r="J40" s="39"/>
      <c r="K40" s="39"/>
      <c r="L40" s="39"/>
      <c r="M40" s="39"/>
      <c r="N40" s="39"/>
      <c r="O40" s="39"/>
    </row>
    <row r="41" spans="2:15" ht="35.25" customHeight="1">
      <c r="B41" s="328">
        <v>10</v>
      </c>
      <c r="D41" s="133">
        <v>43887</v>
      </c>
      <c r="F41" s="580" t="s">
        <v>217</v>
      </c>
      <c r="G41" s="583"/>
      <c r="H41" s="583"/>
      <c r="I41" s="583"/>
      <c r="J41" s="583"/>
      <c r="K41" s="583"/>
      <c r="L41" s="583"/>
      <c r="M41" s="583"/>
      <c r="N41" s="583"/>
      <c r="O41" s="584"/>
    </row>
    <row r="42" spans="2:15" ht="3.75" customHeight="1"/>
    <row r="43" spans="2:15">
      <c r="B43" s="328">
        <v>9</v>
      </c>
      <c r="D43" s="133">
        <v>43607</v>
      </c>
      <c r="F43" s="580" t="s">
        <v>214</v>
      </c>
      <c r="G43" s="583"/>
      <c r="H43" s="583"/>
      <c r="I43" s="583"/>
      <c r="J43" s="583"/>
      <c r="K43" s="583"/>
      <c r="L43" s="583"/>
      <c r="M43" s="583"/>
      <c r="N43" s="583"/>
      <c r="O43" s="584"/>
    </row>
    <row r="44" spans="2:15" ht="3.75" customHeight="1"/>
    <row r="45" spans="2:15">
      <c r="B45" s="328">
        <v>8</v>
      </c>
      <c r="D45" s="133">
        <v>43409</v>
      </c>
      <c r="F45" s="580" t="s">
        <v>213</v>
      </c>
      <c r="G45" s="581"/>
      <c r="H45" s="581"/>
      <c r="I45" s="581"/>
      <c r="J45" s="581"/>
      <c r="K45" s="581"/>
      <c r="L45" s="581"/>
      <c r="M45" s="581"/>
      <c r="N45" s="581"/>
      <c r="O45" s="582"/>
    </row>
    <row r="46" spans="2:15" ht="3.75" customHeight="1"/>
    <row r="47" spans="2:15" ht="51.75" customHeight="1">
      <c r="B47" s="328">
        <v>7</v>
      </c>
      <c r="D47" s="133">
        <v>43402</v>
      </c>
      <c r="F47" s="580" t="s">
        <v>208</v>
      </c>
      <c r="G47" s="581"/>
      <c r="H47" s="581"/>
      <c r="I47" s="581"/>
      <c r="J47" s="581"/>
      <c r="K47" s="581"/>
      <c r="L47" s="581"/>
      <c r="M47" s="581"/>
      <c r="N47" s="581"/>
      <c r="O47" s="582"/>
    </row>
    <row r="48" spans="2:15" ht="3.75" customHeight="1"/>
    <row r="49" spans="2:15" ht="23.25" customHeight="1">
      <c r="B49" s="328">
        <v>6</v>
      </c>
      <c r="D49" s="133">
        <v>43364</v>
      </c>
      <c r="F49" s="580" t="s">
        <v>206</v>
      </c>
      <c r="G49" s="581"/>
      <c r="H49" s="581"/>
      <c r="I49" s="581"/>
      <c r="J49" s="581"/>
      <c r="K49" s="581"/>
      <c r="L49" s="581"/>
      <c r="M49" s="581"/>
      <c r="N49" s="581"/>
      <c r="O49" s="582"/>
    </row>
    <row r="50" spans="2:15" ht="3.75" customHeight="1"/>
    <row r="51" spans="2:15" ht="31.15" customHeight="1">
      <c r="B51" s="328">
        <v>5</v>
      </c>
      <c r="D51" s="133">
        <v>43259</v>
      </c>
      <c r="F51" s="580" t="s">
        <v>203</v>
      </c>
      <c r="G51" s="581"/>
      <c r="H51" s="581"/>
      <c r="I51" s="581"/>
      <c r="J51" s="581"/>
      <c r="K51" s="581"/>
      <c r="L51" s="581"/>
      <c r="M51" s="581"/>
      <c r="N51" s="581"/>
      <c r="O51" s="582"/>
    </row>
    <row r="52" spans="2:15" ht="3" customHeight="1">
      <c r="B52" s="39"/>
      <c r="C52" s="39"/>
      <c r="D52" s="39"/>
      <c r="E52" s="39"/>
      <c r="F52" s="39"/>
      <c r="G52" s="39"/>
      <c r="H52" s="39"/>
      <c r="I52" s="39"/>
      <c r="J52" s="39"/>
      <c r="K52" s="39"/>
      <c r="L52" s="39"/>
      <c r="M52" s="39"/>
      <c r="N52" s="39"/>
      <c r="O52" s="39"/>
    </row>
    <row r="53" spans="2:15" ht="31.15" customHeight="1">
      <c r="B53" s="328">
        <v>4</v>
      </c>
      <c r="D53" s="133">
        <v>43102</v>
      </c>
      <c r="F53" s="580" t="s">
        <v>201</v>
      </c>
      <c r="G53" s="581"/>
      <c r="H53" s="581"/>
      <c r="I53" s="581"/>
      <c r="J53" s="581"/>
      <c r="K53" s="581"/>
      <c r="L53" s="581"/>
      <c r="M53" s="581"/>
      <c r="N53" s="581"/>
      <c r="O53" s="582"/>
    </row>
    <row r="54" spans="2:15" ht="3" customHeight="1">
      <c r="B54" s="39"/>
      <c r="C54" s="39"/>
      <c r="D54" s="39"/>
      <c r="E54" s="39"/>
      <c r="F54" s="39"/>
      <c r="G54" s="39"/>
      <c r="H54" s="39"/>
      <c r="I54" s="39"/>
      <c r="J54" s="39"/>
      <c r="K54" s="39"/>
      <c r="L54" s="39"/>
      <c r="M54" s="39"/>
      <c r="N54" s="39"/>
      <c r="O54" s="39"/>
    </row>
    <row r="55" spans="2:15" ht="31.15" customHeight="1">
      <c r="B55" s="328">
        <v>3</v>
      </c>
      <c r="D55" s="133">
        <v>42838</v>
      </c>
      <c r="F55" s="580" t="s">
        <v>200</v>
      </c>
      <c r="G55" s="581"/>
      <c r="H55" s="581"/>
      <c r="I55" s="581"/>
      <c r="J55" s="581"/>
      <c r="K55" s="581"/>
      <c r="L55" s="581"/>
      <c r="M55" s="581"/>
      <c r="N55" s="581"/>
      <c r="O55" s="582"/>
    </row>
    <row r="56" spans="2:15" ht="3.75" customHeight="1"/>
    <row r="57" spans="2:15" ht="31.15" customHeight="1">
      <c r="B57" s="328">
        <v>2</v>
      </c>
      <c r="D57" s="133">
        <v>42643</v>
      </c>
      <c r="F57" s="580" t="s">
        <v>196</v>
      </c>
      <c r="G57" s="581"/>
      <c r="H57" s="581"/>
      <c r="I57" s="581"/>
      <c r="J57" s="581"/>
      <c r="K57" s="581"/>
      <c r="L57" s="581"/>
      <c r="M57" s="581"/>
      <c r="N57" s="581"/>
      <c r="O57" s="582"/>
    </row>
    <row r="58" spans="2:15" ht="7.5" customHeight="1">
      <c r="B58" s="39"/>
      <c r="C58" s="39"/>
      <c r="D58" s="39"/>
      <c r="E58" s="39"/>
      <c r="F58" s="39"/>
      <c r="G58" s="39"/>
      <c r="H58" s="39"/>
      <c r="I58" s="39"/>
      <c r="J58" s="39"/>
      <c r="K58" s="39"/>
      <c r="L58" s="39"/>
      <c r="M58" s="39"/>
      <c r="N58" s="39"/>
      <c r="O58" s="39"/>
    </row>
    <row r="59" spans="2:15">
      <c r="B59" s="328">
        <v>1</v>
      </c>
      <c r="D59" s="133">
        <v>42521</v>
      </c>
      <c r="F59" s="585" t="s">
        <v>162</v>
      </c>
      <c r="G59" s="581"/>
      <c r="H59" s="581"/>
      <c r="I59" s="581"/>
      <c r="J59" s="581"/>
      <c r="K59" s="581"/>
      <c r="L59" s="581"/>
      <c r="M59" s="581"/>
      <c r="N59" s="581"/>
      <c r="O59" s="582"/>
    </row>
    <row r="60" spans="2:15" ht="3" customHeight="1">
      <c r="B60" s="42"/>
      <c r="C60" s="39"/>
      <c r="D60" s="321"/>
      <c r="E60" s="39"/>
      <c r="F60" s="322"/>
      <c r="G60" s="323"/>
      <c r="H60" s="323"/>
      <c r="I60" s="323"/>
      <c r="J60" s="323"/>
      <c r="K60" s="323"/>
      <c r="L60" s="323"/>
      <c r="M60" s="323"/>
      <c r="N60" s="323"/>
      <c r="O60" s="323"/>
    </row>
    <row r="61" spans="2:15" hidden="1">
      <c r="B61" s="132"/>
      <c r="D61" s="133"/>
      <c r="F61" s="580"/>
      <c r="G61" s="581"/>
      <c r="H61" s="581"/>
      <c r="I61" s="581"/>
      <c r="J61" s="581"/>
      <c r="K61" s="581"/>
      <c r="L61" s="581"/>
      <c r="M61" s="581"/>
      <c r="N61" s="581"/>
      <c r="O61" s="582"/>
    </row>
    <row r="62" spans="2:15" ht="3.75" hidden="1" customHeight="1"/>
    <row r="63" spans="2:15" hidden="1">
      <c r="B63" s="132"/>
      <c r="D63" s="133"/>
      <c r="F63" s="580"/>
      <c r="G63" s="581"/>
      <c r="H63" s="581"/>
      <c r="I63" s="581"/>
      <c r="J63" s="581"/>
      <c r="K63" s="581"/>
      <c r="L63" s="581"/>
      <c r="M63" s="581"/>
      <c r="N63" s="581"/>
      <c r="O63" s="582"/>
    </row>
    <row r="64" spans="2:15" ht="3.75" hidden="1" customHeight="1"/>
    <row r="65" spans="2:15" hidden="1">
      <c r="B65" s="132"/>
      <c r="D65" s="133"/>
      <c r="F65" s="580"/>
      <c r="G65" s="581"/>
      <c r="H65" s="581"/>
      <c r="I65" s="581"/>
      <c r="J65" s="581"/>
      <c r="K65" s="581"/>
      <c r="L65" s="581"/>
      <c r="M65" s="581"/>
      <c r="N65" s="581"/>
      <c r="O65" s="582"/>
    </row>
    <row r="66" spans="2:15" ht="3.75" hidden="1" customHeight="1">
      <c r="B66" s="39"/>
      <c r="C66" s="39"/>
      <c r="D66" s="39"/>
      <c r="E66" s="39"/>
      <c r="F66" s="39"/>
      <c r="G66" s="39"/>
      <c r="H66" s="39"/>
      <c r="I66" s="39"/>
      <c r="J66" s="39"/>
      <c r="K66" s="39"/>
      <c r="L66" s="39"/>
      <c r="M66" s="39"/>
      <c r="N66" s="39"/>
      <c r="O66" s="39"/>
    </row>
    <row r="67" spans="2:15" hidden="1">
      <c r="B67" s="132"/>
      <c r="D67" s="133"/>
      <c r="F67" s="580"/>
      <c r="G67" s="581"/>
      <c r="H67" s="581"/>
      <c r="I67" s="581"/>
      <c r="J67" s="581"/>
      <c r="K67" s="581"/>
      <c r="L67" s="581"/>
      <c r="M67" s="581"/>
      <c r="N67" s="581"/>
      <c r="O67" s="582"/>
    </row>
    <row r="68" spans="2:15" ht="3.75" hidden="1" customHeight="1"/>
    <row r="69" spans="2:15" hidden="1">
      <c r="B69" s="132"/>
      <c r="D69" s="133"/>
      <c r="F69" s="585"/>
      <c r="G69" s="581"/>
      <c r="H69" s="581"/>
      <c r="I69" s="581"/>
      <c r="J69" s="581"/>
      <c r="K69" s="581"/>
      <c r="L69" s="581"/>
      <c r="M69" s="581"/>
      <c r="N69" s="581"/>
      <c r="O69" s="582"/>
    </row>
    <row r="70" spans="2:15" s="39" customFormat="1"/>
    <row r="71" spans="2:15" s="39" customFormat="1">
      <c r="H71" s="366"/>
    </row>
    <row r="72" spans="2:15" s="39" customFormat="1"/>
    <row r="73" spans="2:15" s="39" customFormat="1">
      <c r="H73" s="367"/>
    </row>
    <row r="74" spans="2:15" s="39" customFormat="1"/>
    <row r="75" spans="2:15" s="39" customFormat="1"/>
    <row r="76" spans="2:15" s="39" customFormat="1"/>
    <row r="77" spans="2:15" s="39" customFormat="1"/>
    <row r="78" spans="2:15" s="39" customFormat="1"/>
    <row r="79" spans="2:15" s="39" customFormat="1"/>
    <row r="80" spans="2:15" s="39" customFormat="1"/>
    <row r="81" s="39" customFormat="1"/>
    <row r="82" s="39" customFormat="1"/>
    <row r="83" s="39" customFormat="1"/>
    <row r="84" s="39" customFormat="1"/>
    <row r="85" s="39" customFormat="1"/>
    <row r="86" s="39" customFormat="1"/>
    <row r="87" s="39" customFormat="1"/>
    <row r="88" s="39" customFormat="1"/>
    <row r="89" s="39" customFormat="1"/>
    <row r="90" s="39" customFormat="1"/>
    <row r="91" s="39" customFormat="1"/>
    <row r="92" s="39" customFormat="1"/>
    <row r="93" s="39" customFormat="1"/>
    <row r="94" s="39" customFormat="1"/>
    <row r="95" s="39" customFormat="1"/>
    <row r="9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sheetData>
  <sheetProtection algorithmName="SHA-512" hashValue="Fzp35z3d6Y0uP2PyP8g4UuRrGiTE+cx+JavMmnDfsuWq2677PJQhNLzrMfkdui+Zc/53nC3cUYv9FyZvHsV8CA==" saltValue="9G+IjvrphP66Nfan4z79wA==" spinCount="100000" sheet="1" objects="1" scenarios="1"/>
  <mergeCells count="31">
    <mergeCell ref="F29:O29"/>
    <mergeCell ref="F8:O8"/>
    <mergeCell ref="F35:O35"/>
    <mergeCell ref="F33:O33"/>
    <mergeCell ref="F31:O31"/>
    <mergeCell ref="F27:O27"/>
    <mergeCell ref="F25:O25"/>
    <mergeCell ref="F23:O23"/>
    <mergeCell ref="F21:O21"/>
    <mergeCell ref="F19:O19"/>
    <mergeCell ref="F17:O17"/>
    <mergeCell ref="F15:O15"/>
    <mergeCell ref="F13:O13"/>
    <mergeCell ref="F11:O11"/>
    <mergeCell ref="F69:O69"/>
    <mergeCell ref="F67:O67"/>
    <mergeCell ref="F65:O65"/>
    <mergeCell ref="F63:O63"/>
    <mergeCell ref="F61:O61"/>
    <mergeCell ref="F49:O49"/>
    <mergeCell ref="F47:O47"/>
    <mergeCell ref="F59:O59"/>
    <mergeCell ref="F57:O57"/>
    <mergeCell ref="F55:O55"/>
    <mergeCell ref="F53:O53"/>
    <mergeCell ref="F51:O51"/>
    <mergeCell ref="F45:O45"/>
    <mergeCell ref="F43:O43"/>
    <mergeCell ref="F41:O41"/>
    <mergeCell ref="F37:O37"/>
    <mergeCell ref="F39:O39"/>
  </mergeCells>
  <pageMargins left="0.7" right="0.7" top="0.75" bottom="0.75" header="0.3" footer="0.3"/>
  <pageSetup paperSize="9" orientation="portrait" verticalDpi="598"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68D00-4BE8-4FCF-95FF-46983BF9DF03}">
  <sheetPr>
    <tabColor rgb="FF3D6864"/>
  </sheetPr>
  <dimension ref="A1:BB92"/>
  <sheetViews>
    <sheetView topLeftCell="C37" workbookViewId="0">
      <selection activeCell="C57" sqref="C57"/>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29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3</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29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29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72"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73"/>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29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215</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1</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298" t="s">
        <v>49</v>
      </c>
      <c r="J40" s="6">
        <f t="shared" si="4"/>
        <v>4</v>
      </c>
      <c r="K40" s="121">
        <f t="shared" si="5"/>
        <v>1</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49</v>
      </c>
      <c r="J42" s="6">
        <f t="shared" si="4"/>
        <v>4</v>
      </c>
      <c r="K42" s="121">
        <f t="shared" si="5"/>
        <v>1</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20</v>
      </c>
      <c r="J43" s="7"/>
      <c r="K43" s="121"/>
      <c r="M43" s="440" t="s">
        <v>62</v>
      </c>
      <c r="N43" s="59"/>
      <c r="O43" s="442" t="str">
        <f>IF(AA21=0,0,VLOOKUP(O39,Lookups!A2:C10,IF(O42="Industrial",2,3),TRUE))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298" t="s">
        <v>49</v>
      </c>
      <c r="J46" s="6">
        <f>IF(I46="Y",G46,0)</f>
        <v>0</v>
      </c>
      <c r="K46" s="121">
        <f>IF(I46="Y",1,0)</f>
        <v>1</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29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39"/>
      <c r="D53" s="39"/>
      <c r="E53" s="39"/>
      <c r="F53" s="39"/>
      <c r="G53" s="39"/>
      <c r="H53" s="39"/>
      <c r="I53" s="39"/>
      <c r="J53" s="39"/>
      <c r="K53" s="116"/>
      <c r="L53" s="63"/>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c r="C54" s="39"/>
      <c r="D54" s="39"/>
      <c r="E54" s="39"/>
      <c r="F54" s="39"/>
      <c r="G54" s="39"/>
      <c r="H54" s="39"/>
      <c r="I54" s="39"/>
      <c r="J54" s="39"/>
      <c r="K54" s="116"/>
      <c r="L54" s="63"/>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39"/>
      <c r="D55" s="39"/>
      <c r="E55" s="39"/>
      <c r="F55" s="39"/>
      <c r="G55" s="39"/>
      <c r="H55" s="39"/>
      <c r="I55" s="39"/>
      <c r="J55" s="39"/>
      <c r="K55" s="116"/>
      <c r="L55" s="63"/>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c r="C56" s="39"/>
      <c r="D56" s="39"/>
      <c r="E56" s="39"/>
      <c r="F56" s="39"/>
      <c r="G56" s="39"/>
      <c r="H56" s="39"/>
      <c r="I56" s="39"/>
      <c r="J56" s="39"/>
      <c r="K56" s="116"/>
      <c r="L56" s="63"/>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c r="C57" s="39"/>
      <c r="D57" s="39"/>
      <c r="E57" s="39"/>
      <c r="F57" s="39"/>
      <c r="G57" s="39"/>
      <c r="H57" s="39"/>
      <c r="I57" s="39"/>
      <c r="J57" s="39"/>
      <c r="K57" s="116"/>
      <c r="L57" s="63"/>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c r="C58" s="39"/>
      <c r="D58" s="39"/>
      <c r="E58" s="39"/>
      <c r="F58" s="39"/>
      <c r="G58" s="39"/>
      <c r="H58" s="39"/>
      <c r="I58" s="39"/>
      <c r="J58" s="39"/>
      <c r="K58" s="116"/>
      <c r="L58" s="63"/>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c r="C59" s="39"/>
      <c r="D59" s="39"/>
      <c r="E59" s="64"/>
      <c r="F59" s="64"/>
      <c r="G59" s="64"/>
      <c r="H59" s="64"/>
      <c r="I59" s="64"/>
      <c r="J59" s="64"/>
      <c r="K59" s="116"/>
      <c r="L59" s="63"/>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c r="C60" s="39"/>
      <c r="D60" s="39"/>
      <c r="E60" s="64"/>
      <c r="F60" s="64"/>
      <c r="G60" s="64"/>
      <c r="H60" s="64"/>
      <c r="I60" s="64"/>
      <c r="J60" s="64"/>
      <c r="K60" s="116"/>
      <c r="L60" s="63"/>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c r="C61" s="39"/>
      <c r="D61" s="39"/>
      <c r="E61" s="64"/>
      <c r="F61" s="64"/>
      <c r="G61" s="64"/>
      <c r="H61" s="64"/>
      <c r="I61" s="64"/>
      <c r="J61" s="64"/>
      <c r="K61" s="116"/>
      <c r="L61" s="63"/>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c r="C62" s="39"/>
      <c r="D62" s="39"/>
      <c r="E62" s="64"/>
      <c r="F62" s="64"/>
      <c r="G62" s="64"/>
      <c r="H62" s="64"/>
      <c r="I62" s="64"/>
      <c r="J62" s="64"/>
      <c r="K62" s="116"/>
      <c r="L62" s="63"/>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c r="C63" s="39"/>
      <c r="D63" s="39"/>
      <c r="E63" s="64"/>
      <c r="F63" s="64"/>
      <c r="G63" s="64"/>
      <c r="H63" s="64"/>
      <c r="I63" s="64"/>
      <c r="J63" s="64"/>
      <c r="K63" s="116"/>
      <c r="L63" s="63"/>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c r="C64" s="39"/>
      <c r="D64" s="39"/>
      <c r="E64" s="64"/>
      <c r="F64" s="64"/>
      <c r="G64" s="64"/>
      <c r="H64" s="64"/>
      <c r="I64" s="64"/>
      <c r="J64" s="64"/>
      <c r="K64" s="116"/>
      <c r="L64" s="63"/>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1:54">
      <c r="C65" s="39"/>
      <c r="D65" s="39"/>
      <c r="E65" s="64"/>
      <c r="F65" s="64"/>
      <c r="G65" s="64"/>
      <c r="H65" s="64"/>
      <c r="I65" s="64"/>
      <c r="J65" s="64"/>
      <c r="K65" s="116"/>
      <c r="L65" s="63"/>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1:54">
      <c r="C66" s="39"/>
      <c r="D66" s="39"/>
      <c r="E66" s="64"/>
      <c r="F66" s="64"/>
      <c r="G66" s="64"/>
      <c r="H66" s="64"/>
      <c r="I66" s="64"/>
      <c r="J66" s="64"/>
      <c r="K66" s="116"/>
      <c r="L66" s="63"/>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1:54">
      <c r="C67" s="39"/>
      <c r="D67" s="39"/>
      <c r="E67" s="64"/>
      <c r="F67" s="64"/>
      <c r="G67" s="64"/>
      <c r="H67" s="64"/>
      <c r="I67" s="64"/>
      <c r="J67" s="64"/>
      <c r="K67" s="116"/>
      <c r="L67" s="63"/>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1:54">
      <c r="C68" s="39"/>
      <c r="D68" s="39"/>
      <c r="E68" s="64"/>
      <c r="F68" s="64"/>
      <c r="G68" s="64"/>
      <c r="H68" s="64"/>
      <c r="I68" s="64"/>
      <c r="J68" s="64"/>
      <c r="K68" s="116"/>
      <c r="L68" s="63"/>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1:54">
      <c r="C69" s="39"/>
      <c r="D69" s="39"/>
      <c r="E69" s="64"/>
      <c r="F69" s="64"/>
      <c r="G69" s="64"/>
      <c r="H69" s="64"/>
      <c r="I69" s="64"/>
      <c r="J69" s="64"/>
      <c r="K69" s="116"/>
      <c r="L69" s="63"/>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1:54">
      <c r="C70" s="39"/>
      <c r="D70" s="39"/>
      <c r="E70" s="64"/>
      <c r="F70" s="64"/>
      <c r="G70" s="64"/>
      <c r="H70" s="64"/>
      <c r="I70" s="64"/>
      <c r="J70" s="64"/>
      <c r="K70" s="116"/>
      <c r="L70" s="63"/>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1:54">
      <c r="C71" s="39"/>
      <c r="D71" s="39"/>
      <c r="E71" s="64"/>
      <c r="F71" s="64"/>
      <c r="G71" s="64"/>
      <c r="H71" s="64"/>
      <c r="I71" s="64"/>
      <c r="J71" s="64"/>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1:54">
      <c r="C72" s="39"/>
      <c r="D72" s="39"/>
      <c r="E72" s="64"/>
      <c r="F72" s="64"/>
      <c r="G72" s="64"/>
      <c r="H72" s="64"/>
      <c r="I72" s="64"/>
      <c r="J72" s="64"/>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1:54">
      <c r="C73" s="39"/>
      <c r="D73" s="39"/>
      <c r="E73" s="64"/>
      <c r="F73" s="64"/>
      <c r="G73" s="64"/>
      <c r="H73" s="64"/>
      <c r="I73" s="64"/>
      <c r="J73" s="64"/>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1:54">
      <c r="C74" s="39"/>
      <c r="D74" s="39"/>
      <c r="E74" s="64"/>
      <c r="F74" s="64"/>
      <c r="G74" s="64"/>
      <c r="H74" s="64"/>
      <c r="I74" s="64"/>
      <c r="J74" s="64"/>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1:54">
      <c r="C75" s="39"/>
      <c r="D75" s="39"/>
      <c r="E75" s="64"/>
      <c r="F75" s="64"/>
      <c r="G75" s="64"/>
      <c r="H75" s="64"/>
      <c r="I75" s="64"/>
      <c r="J75" s="64"/>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1:54">
      <c r="C76" s="39"/>
      <c r="D76" s="39"/>
      <c r="E76" s="64"/>
      <c r="F76" s="64"/>
      <c r="G76" s="64"/>
      <c r="H76" s="64"/>
      <c r="I76" s="64"/>
      <c r="J76" s="64"/>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1: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1:54">
      <c r="A78" s="39"/>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1:54">
      <c r="A79" s="39"/>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1:54">
      <c r="A80" s="39"/>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A81" s="39"/>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A82" s="39"/>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A83" s="39"/>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73"/>
    </row>
    <row r="84" spans="1:54">
      <c r="A84" s="39"/>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73"/>
    </row>
    <row r="85" spans="1:54">
      <c r="A85" s="39"/>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73"/>
    </row>
    <row r="86" spans="1:54">
      <c r="A86" s="39"/>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73"/>
    </row>
    <row r="87" spans="1:54">
      <c r="A87" s="39"/>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73"/>
    </row>
    <row r="88" spans="1:54">
      <c r="A88" s="39"/>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73"/>
    </row>
    <row r="89" spans="1:54">
      <c r="E89" s="3"/>
      <c r="F89" s="3"/>
      <c r="G89" s="3"/>
      <c r="H89" s="3"/>
      <c r="I89" s="3"/>
      <c r="J89" s="3"/>
      <c r="K89" s="117"/>
      <c r="L89" s="5"/>
      <c r="BB89" s="73"/>
    </row>
    <row r="90" spans="1:54">
      <c r="E90" s="3"/>
      <c r="F90" s="3"/>
      <c r="G90" s="3"/>
      <c r="H90" s="3"/>
      <c r="I90" s="3"/>
      <c r="J90" s="3"/>
      <c r="K90" s="117"/>
      <c r="L90" s="5"/>
    </row>
    <row r="91" spans="1:54">
      <c r="E91" s="3"/>
      <c r="F91" s="3"/>
      <c r="G91" s="3"/>
      <c r="H91" s="3"/>
      <c r="I91" s="3"/>
      <c r="J91" s="3"/>
      <c r="K91" s="117"/>
      <c r="L91" s="5"/>
    </row>
    <row r="92" spans="1:54">
      <c r="E92" s="3"/>
      <c r="F92" s="3"/>
      <c r="G92" s="3"/>
      <c r="H92" s="3"/>
      <c r="I92" s="3"/>
      <c r="J92" s="3"/>
      <c r="K92" s="117"/>
      <c r="L92" s="5"/>
    </row>
  </sheetData>
  <sheetProtection algorithmName="SHA-512" hashValue="BWXyf8mxeReA0AzHqLCTOwfLBKSN8fyjWn4QYhUD69xNNtsjwimyZuBfrwKQDbxk3kFZNbKlywy/VRrw5DpfBA==" saltValue="mG1iJlLSA/ig/AkjbEYE4w==" spinCount="100000" sheet="1" objects="1" scenarios="1"/>
  <mergeCells count="42">
    <mergeCell ref="O45:V45"/>
    <mergeCell ref="C46:D46"/>
    <mergeCell ref="M46:V47"/>
    <mergeCell ref="C47:D47"/>
    <mergeCell ref="C48:D48"/>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0128DC61-5A2D-46BD-AF59-BA9A096B5AE7}"/>
    <dataValidation allowBlank="1" showErrorMessage="1" sqref="C48:D48" xr:uid="{A9CEF758-CE4A-4F3E-A25F-0D02B1A4BBA6}"/>
    <dataValidation allowBlank="1" showErrorMessage="1" promptTitle="CEN/TR 15941:2010" prompt="Sustainability of construction works - Environmental product declarations - Methodology for selection and use of generic data, BSi" sqref="C31:D31" xr:uid="{3A68F42A-1658-49C5-94AB-D6C0DD2C6790}"/>
    <dataValidation allowBlank="1" showInputMessage="1" showErrorMessage="1" promptTitle="EN 15804:2012" prompt="Sustainability of construction works - Environmental product declarations - core rules for the product category of construction products, BSi" sqref="C41:D41" xr:uid="{C3B10619-9141-4671-8C09-B36F4A68EFD9}"/>
    <dataValidation allowBlank="1" showInputMessage="1" showErrorMessage="1" promptTitle="EN 15978:2011" prompt="Sustainability of construction works - assessment of environmental performance of buildings - calculation method, BSi" sqref="C26" xr:uid="{3CC1A189-9179-4E72-8CA8-4541A36D463C}"/>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72627A5D-AC6D-4784-A24F-6A7DCF2A2227}"/>
    <dataValidation allowBlank="1" showInputMessage="1" showErrorMessage="1" promptTitle="ISO 21930:2007" prompt="Sustainability in building construction- Environmental declaration of building products, BSi" sqref="C40:D40" xr:uid="{3D49F509-D19A-43C3-8B62-23B6EE3360A2}"/>
    <dataValidation type="list" allowBlank="1" showInputMessage="1" showErrorMessage="1" sqref="N42:V42" xr:uid="{44DAB904-B3AB-4E9D-842D-A795FFB0B581}">
      <formula1>"Industrial, All others"</formula1>
    </dataValidation>
    <dataValidation type="list" allowBlank="1" showInputMessage="1" showErrorMessage="1" sqref="V26:V32 I36:I38 I30:I32 I13:I17 I24:I26 I7:I9 R26:R32 R34:R35 V34:V35 R8:R24 V8:V24 I46:I48 I40:I42" xr:uid="{3177DA30-5F71-4D6A-8F1B-DAAE3F0DC30A}">
      <formula1>"Y, N"</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D6864"/>
    <pageSetUpPr fitToPage="1"/>
  </sheetPr>
  <dimension ref="A1:BB115"/>
  <sheetViews>
    <sheetView topLeftCell="B38" workbookViewId="0">
      <selection activeCell="M55" sqref="M55"/>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5" customHeight="1" thickBot="1">
      <c r="C5" s="480" t="s">
        <v>199</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372">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3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374"/>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374"/>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374"/>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374"/>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374"/>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372">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374"/>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72" t="s">
        <v>49</v>
      </c>
      <c r="J28" s="6">
        <f>IF(I28="Y",G28,0)</f>
        <v>2</v>
      </c>
      <c r="K28" s="121"/>
      <c r="M28" s="340" t="s">
        <v>28</v>
      </c>
      <c r="N28" s="54"/>
      <c r="O28" s="343"/>
      <c r="P28" s="52">
        <v>2</v>
      </c>
      <c r="Q28" s="54"/>
      <c r="R28" s="90" t="s">
        <v>49</v>
      </c>
      <c r="S28" s="54"/>
      <c r="T28" s="87">
        <f t="shared" ref="T28:T34" si="2">IF(R28="Y",P28*$L$8,"")</f>
        <v>2</v>
      </c>
      <c r="U28" s="54"/>
      <c r="V28" s="89"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73"/>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372">
        <f>SUM(J26:J28)</f>
        <v>10</v>
      </c>
      <c r="J30" s="6"/>
      <c r="K30" s="121"/>
      <c r="M30" s="340" t="s">
        <v>17</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374"/>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298" t="s">
        <v>50</v>
      </c>
      <c r="J32" s="6">
        <f>IF(I32="Y",G32,0)</f>
        <v>0</v>
      </c>
      <c r="K32" s="121">
        <f>IF(I32="Y",1,0)</f>
        <v>0</v>
      </c>
      <c r="M32" s="340" t="s">
        <v>18</v>
      </c>
      <c r="N32" s="55"/>
      <c r="O32" s="343"/>
      <c r="P32" s="52">
        <v>1</v>
      </c>
      <c r="Q32" s="55"/>
      <c r="R32" s="90" t="s">
        <v>49</v>
      </c>
      <c r="S32" s="55"/>
      <c r="T32" s="87">
        <f t="shared" si="2"/>
        <v>1</v>
      </c>
      <c r="U32" s="55"/>
      <c r="V32" s="89"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205</v>
      </c>
      <c r="D33" s="424"/>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89"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89"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375">
        <f>SUM(J32:J34)</f>
        <v>10</v>
      </c>
      <c r="J35" s="7"/>
      <c r="K35" s="121"/>
      <c r="M35" s="61" t="s">
        <v>32</v>
      </c>
      <c r="N35" s="38"/>
      <c r="O35" s="38"/>
      <c r="P35" s="38"/>
      <c r="Q35" s="38"/>
      <c r="R35" s="41"/>
      <c r="S35" s="38"/>
      <c r="T35" s="42"/>
      <c r="U35" s="38"/>
      <c r="V35" s="374"/>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374"/>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374"/>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30</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1</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29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24" t="s">
        <v>167</v>
      </c>
      <c r="D44" s="424"/>
      <c r="E44" s="77">
        <v>5</v>
      </c>
      <c r="F44" s="55"/>
      <c r="G44" s="83">
        <v>4</v>
      </c>
      <c r="H44" s="55"/>
      <c r="I44" s="88" t="s">
        <v>49</v>
      </c>
      <c r="J44" s="6">
        <f t="shared" si="4"/>
        <v>4</v>
      </c>
      <c r="K44" s="121">
        <f t="shared" si="5"/>
        <v>1</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375">
        <f>SUM(J38:J44)</f>
        <v>20</v>
      </c>
      <c r="J45" s="7"/>
      <c r="K45" s="121"/>
      <c r="M45" s="440" t="s">
        <v>62</v>
      </c>
      <c r="N45" s="59"/>
      <c r="O45" s="442" t="str">
        <f>IF(AA23=0,0,VLOOKUP(O41,Lookups!A2:C10,IF(O44="Industrial",2,3),TRUE))</f>
        <v>5 + Exemplary</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376"/>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374"/>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79" t="s">
        <v>195</v>
      </c>
      <c r="N48" s="479"/>
      <c r="O48" s="479"/>
      <c r="P48" s="479"/>
      <c r="Q48" s="479"/>
      <c r="R48" s="479"/>
      <c r="S48" s="479"/>
      <c r="T48" s="479"/>
      <c r="U48" s="479"/>
      <c r="V48" s="47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298" t="s">
        <v>49</v>
      </c>
      <c r="J49" s="6">
        <f>IF(I49="Y",G49,0)</f>
        <v>6</v>
      </c>
      <c r="K49" s="121">
        <f>IF(I49="Y",1,0)</f>
        <v>1</v>
      </c>
      <c r="L49" s="39"/>
      <c r="M49" s="479"/>
      <c r="N49" s="479"/>
      <c r="O49" s="479"/>
      <c r="P49" s="479"/>
      <c r="Q49" s="479"/>
      <c r="R49" s="479"/>
      <c r="S49" s="479"/>
      <c r="T49" s="479"/>
      <c r="U49" s="479"/>
      <c r="V49" s="47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77"/>
      <c r="D59" s="478"/>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474" t="s">
        <v>134</v>
      </c>
      <c r="H66" s="475"/>
      <c r="I66" s="475"/>
      <c r="J66" s="475"/>
      <c r="K66" s="476"/>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474" t="s">
        <v>134</v>
      </c>
      <c r="H68" s="475"/>
      <c r="I68" s="475"/>
      <c r="J68" s="475"/>
      <c r="K68" s="476"/>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474" t="s">
        <v>134</v>
      </c>
      <c r="H69" s="475"/>
      <c r="I69" s="475"/>
      <c r="J69" s="475"/>
      <c r="K69" s="476"/>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474" t="s">
        <v>134</v>
      </c>
      <c r="H70" s="475"/>
      <c r="I70" s="475"/>
      <c r="J70" s="475"/>
      <c r="K70" s="476"/>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474" t="s">
        <v>134</v>
      </c>
      <c r="H71" s="475"/>
      <c r="I71" s="475"/>
      <c r="J71" s="475"/>
      <c r="K71" s="476"/>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101</v>
      </c>
      <c r="D72" s="455"/>
      <c r="E72" s="77"/>
      <c r="F72" s="123"/>
      <c r="G72" s="474"/>
      <c r="H72" s="475"/>
      <c r="I72" s="475"/>
      <c r="J72" s="475"/>
      <c r="K72" s="476"/>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aSmIshElmcg2EH4XlwZU+XQRM1yW3/uFvbsgrdDP7Li6CXM21DGeS0q8pcVDwAznT3WTfscu2TV3N7IZVqNx6Q==" saltValue="eW/ZVYQYT46kpNOF8OeBfQ=="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K66"/>
    <mergeCell ref="C71:D71"/>
    <mergeCell ref="G71:K71"/>
    <mergeCell ref="C72:D72"/>
    <mergeCell ref="G72:K72"/>
    <mergeCell ref="C68:D68"/>
    <mergeCell ref="G68:K68"/>
    <mergeCell ref="C69:D69"/>
    <mergeCell ref="G69:K69"/>
    <mergeCell ref="C70:D70"/>
    <mergeCell ref="G70:K70"/>
    <mergeCell ref="C67:D67"/>
  </mergeCells>
  <dataValidations count="9">
    <dataValidation type="list" allowBlank="1" showInputMessage="1" showErrorMessage="1" sqref="V10:V26 I38:I40 I26:I28 I9:I11 I15:I19 I42:I44 R28:R34 R36:R37 V36:V37 R10:R26 I62:I65 I32:I34 I48:I50 V28:V34" xr:uid="{00000000-0002-0000-0300-000000000000}">
      <formula1>"Y, N"</formula1>
    </dataValidation>
    <dataValidation type="list" allowBlank="1" showInputMessage="1" showErrorMessage="1" sqref="N44:V44" xr:uid="{00000000-0002-0000-03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3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300-000003000000}"/>
    <dataValidation allowBlank="1" showInputMessage="1" showErrorMessage="1" promptTitle="EN 15978:2011" prompt="Sustainability of construction works - assessment of environmental performance of buildings - calculation method, BSi" sqref="C28" xr:uid="{00000000-0002-0000-03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300-000005000000}"/>
    <dataValidation allowBlank="1" showErrorMessage="1" promptTitle="CEN/TR 15941:2010" prompt="Sustainability of construction works - Environmental product declarations - Methodology for selection and use of generic data, BSi" sqref="C33:D33" xr:uid="{00000000-0002-0000-0300-000006000000}"/>
    <dataValidation allowBlank="1" showErrorMessage="1" sqref="C50:D50" xr:uid="{00000000-0002-0000-0300-000007000000}"/>
    <dataValidation allowBlank="1" showErrorMessage="1" promptTitle="EN 15804:2012" prompt="Sustainability of construction works - Environmental product declarations - core rules for the product category of construction products, BSi" sqref="C44:D44" xr:uid="{00000000-0002-0000-03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2DDB9-FA19-44C3-BE3D-BF3A9D24F987}">
  <sheetPr>
    <tabColor rgb="FF3D6864"/>
    <pageSetUpPr fitToPage="1"/>
  </sheetPr>
  <dimension ref="A1:BB110"/>
  <sheetViews>
    <sheetView topLeftCell="B37" zoomScaleNormal="100" workbookViewId="0">
      <selection activeCell="M54" sqref="M54"/>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31"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32"/>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5" t="s">
        <v>76</v>
      </c>
      <c r="AB7" s="435"/>
      <c r="AC7" s="39"/>
      <c r="AD7" s="39"/>
      <c r="AE7" s="39"/>
      <c r="AF7" s="39"/>
      <c r="AG7" s="39"/>
      <c r="AH7" s="39"/>
      <c r="AI7" s="461" t="s">
        <v>170</v>
      </c>
      <c r="AJ7" s="461"/>
      <c r="AK7" s="461"/>
      <c r="AL7" s="461"/>
      <c r="AM7" s="461"/>
      <c r="AN7" s="461"/>
      <c r="AO7" s="461"/>
      <c r="AP7" s="39"/>
      <c r="AQ7" s="39"/>
      <c r="AR7" s="39"/>
      <c r="AS7" s="39"/>
      <c r="AT7" s="39"/>
      <c r="AU7" s="39"/>
      <c r="AV7" s="39"/>
      <c r="AW7" s="39"/>
      <c r="AX7" s="39"/>
      <c r="AY7" s="39"/>
      <c r="AZ7" s="39"/>
      <c r="BA7" s="39"/>
    </row>
    <row r="8" spans="1:53" ht="15.65" customHeight="1">
      <c r="C8" s="446" t="s">
        <v>68</v>
      </c>
      <c r="D8" s="447"/>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61"/>
      <c r="AJ8" s="461"/>
      <c r="AK8" s="461"/>
      <c r="AL8" s="461"/>
      <c r="AM8" s="461"/>
      <c r="AN8" s="461"/>
      <c r="AO8" s="461"/>
      <c r="AP8" s="39"/>
      <c r="AQ8" s="39"/>
      <c r="AR8" s="39"/>
      <c r="AS8" s="39"/>
      <c r="AT8" s="39"/>
      <c r="AU8" s="39"/>
      <c r="AV8" s="39"/>
      <c r="AW8" s="39"/>
      <c r="AX8" s="39"/>
      <c r="AY8" s="39"/>
      <c r="AZ8" s="39"/>
      <c r="BA8" s="39"/>
    </row>
    <row r="9" spans="1:53" ht="15.5">
      <c r="C9" s="448" t="s">
        <v>69</v>
      </c>
      <c r="D9" s="448"/>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62" t="s">
        <v>171</v>
      </c>
      <c r="AJ9" s="462"/>
      <c r="AK9" s="462"/>
      <c r="AL9" s="462"/>
      <c r="AM9" s="462"/>
      <c r="AN9" s="462"/>
      <c r="AO9" s="462"/>
      <c r="AP9" s="39"/>
      <c r="AQ9" s="39"/>
      <c r="AR9" s="39"/>
      <c r="AS9" s="39"/>
      <c r="AT9" s="39"/>
      <c r="AU9" s="39"/>
      <c r="AV9" s="39"/>
      <c r="AW9" s="39"/>
      <c r="AX9" s="39"/>
      <c r="AY9" s="39"/>
      <c r="AZ9" s="39"/>
      <c r="BA9" s="39"/>
    </row>
    <row r="10" spans="1:53" ht="15.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62"/>
      <c r="AJ10" s="462"/>
      <c r="AK10" s="462"/>
      <c r="AL10" s="462"/>
      <c r="AM10" s="462"/>
      <c r="AN10" s="462"/>
      <c r="AO10" s="462"/>
      <c r="AP10" s="39"/>
      <c r="AQ10" s="39"/>
      <c r="AR10" s="39"/>
      <c r="AS10" s="39"/>
      <c r="AT10" s="39"/>
      <c r="AU10" s="39"/>
      <c r="AV10" s="39"/>
      <c r="AW10" s="39"/>
      <c r="AX10" s="39"/>
      <c r="AY10" s="39"/>
      <c r="AZ10" s="39"/>
      <c r="BA10" s="39"/>
    </row>
    <row r="11" spans="1:53" ht="15.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62"/>
      <c r="AJ11" s="462"/>
      <c r="AK11" s="462"/>
      <c r="AL11" s="462"/>
      <c r="AM11" s="462"/>
      <c r="AN11" s="462"/>
      <c r="AO11" s="462"/>
      <c r="AP11" s="39"/>
      <c r="AQ11" s="39"/>
      <c r="AR11" s="39"/>
      <c r="AS11" s="39"/>
      <c r="AT11" s="39"/>
      <c r="AU11" s="39"/>
      <c r="AV11" s="39"/>
      <c r="AW11" s="39"/>
      <c r="AX11" s="39"/>
      <c r="AY11" s="39"/>
      <c r="AZ11" s="39"/>
      <c r="BA11" s="39"/>
    </row>
    <row r="12" spans="1:53" ht="18.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5">
      <c r="C13" s="437" t="s">
        <v>4</v>
      </c>
      <c r="D13" s="437"/>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5">
      <c r="C14" s="437" t="s">
        <v>42</v>
      </c>
      <c r="D14" s="437"/>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26" t="s">
        <v>5</v>
      </c>
      <c r="D15" s="426"/>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26" t="s">
        <v>87</v>
      </c>
      <c r="D16" s="426"/>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5" t="s">
        <v>161</v>
      </c>
      <c r="D17" s="425"/>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38" t="s">
        <v>72</v>
      </c>
      <c r="D18" s="439"/>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38" t="s">
        <v>73</v>
      </c>
      <c r="D19" s="439"/>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 thickBot="1">
      <c r="C20" s="438" t="s">
        <v>88</v>
      </c>
      <c r="D20" s="439"/>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 thickBot="1">
      <c r="C21" s="465" t="s">
        <v>74</v>
      </c>
      <c r="D21" s="466"/>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49" t="s">
        <v>89</v>
      </c>
      <c r="D23" s="449"/>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A24" s="4"/>
      <c r="B24" s="74"/>
      <c r="C24" s="426" t="s">
        <v>160</v>
      </c>
      <c r="D24" s="426"/>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5" customHeight="1">
      <c r="C25" s="426" t="s">
        <v>44</v>
      </c>
      <c r="D25" s="426"/>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68" t="s">
        <v>79</v>
      </c>
      <c r="D26" s="469"/>
      <c r="E26" s="79">
        <v>1</v>
      </c>
      <c r="F26" s="123"/>
      <c r="G26" s="427">
        <f>E26*$A$23</f>
        <v>2</v>
      </c>
      <c r="H26" s="38"/>
      <c r="I26" s="429"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70"/>
      <c r="D27" s="471"/>
      <c r="G27" s="428"/>
      <c r="I27" s="430"/>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49" t="s">
        <v>177</v>
      </c>
      <c r="D29" s="449"/>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24" t="s">
        <v>80</v>
      </c>
      <c r="D30" s="424"/>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24" t="s">
        <v>178</v>
      </c>
      <c r="D31" s="424"/>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18" t="s">
        <v>71</v>
      </c>
      <c r="N39" s="56"/>
      <c r="O39" s="420">
        <f>(I51+V37)/(G51+T37)</f>
        <v>0.96</v>
      </c>
      <c r="P39" s="420"/>
      <c r="Q39" s="420"/>
      <c r="R39" s="420"/>
      <c r="S39" s="420"/>
      <c r="T39" s="420"/>
      <c r="U39" s="420"/>
      <c r="V39" s="421"/>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15" t="s">
        <v>184</v>
      </c>
      <c r="D40" s="416"/>
      <c r="E40" s="77">
        <v>3</v>
      </c>
      <c r="F40" s="55"/>
      <c r="G40" s="83">
        <v>4</v>
      </c>
      <c r="H40" s="85"/>
      <c r="I40" s="88" t="s">
        <v>50</v>
      </c>
      <c r="J40" s="6">
        <f t="shared" si="4"/>
        <v>0</v>
      </c>
      <c r="K40" s="121">
        <f t="shared" si="5"/>
        <v>0</v>
      </c>
      <c r="M40" s="419"/>
      <c r="N40" s="57"/>
      <c r="O40" s="422"/>
      <c r="P40" s="422"/>
      <c r="Q40" s="422"/>
      <c r="R40" s="422"/>
      <c r="S40" s="422"/>
      <c r="T40" s="422"/>
      <c r="U40" s="422"/>
      <c r="V40" s="423"/>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17" t="s">
        <v>43</v>
      </c>
      <c r="D41" s="417"/>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11" t="s">
        <v>61</v>
      </c>
      <c r="P42" s="412"/>
      <c r="Q42" s="412"/>
      <c r="R42" s="412"/>
      <c r="S42" s="412"/>
      <c r="T42" s="412"/>
      <c r="U42" s="412"/>
      <c r="V42" s="41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49999999999999" customHeight="1">
      <c r="C43" s="327" t="s">
        <v>157</v>
      </c>
      <c r="D43" s="106" t="s">
        <v>56</v>
      </c>
      <c r="E43" s="39"/>
      <c r="F43" s="38"/>
      <c r="G43" s="105">
        <f>SUM(G36:G42)</f>
        <v>20</v>
      </c>
      <c r="H43" s="338"/>
      <c r="I43" s="103">
        <f>SUM(J36:J42)</f>
        <v>16</v>
      </c>
      <c r="J43" s="7"/>
      <c r="K43" s="121"/>
      <c r="M43" s="440" t="s">
        <v>62</v>
      </c>
      <c r="N43" s="59"/>
      <c r="O43" s="442" t="str">
        <f>IF(AA21=0,0,VLOOKUP(O39,Lookups!A2:C10,IF(O42="Industrial",2,3),TRUE))</f>
        <v>5 + Exemplary</v>
      </c>
      <c r="P43" s="442"/>
      <c r="Q43" s="442"/>
      <c r="R43" s="442"/>
      <c r="S43" s="442"/>
      <c r="T43" s="442"/>
      <c r="U43" s="442"/>
      <c r="V43" s="443"/>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49999999999999" customHeight="1" thickBot="1">
      <c r="C44" s="39"/>
      <c r="D44" s="36"/>
      <c r="E44" s="39"/>
      <c r="F44" s="38"/>
      <c r="G44" s="38"/>
      <c r="H44" s="38"/>
      <c r="I44" s="48"/>
      <c r="J44" s="7"/>
      <c r="K44" s="121"/>
      <c r="M44" s="441"/>
      <c r="N44" s="60"/>
      <c r="O44" s="444"/>
      <c r="P44" s="444"/>
      <c r="Q44" s="444"/>
      <c r="R44" s="444"/>
      <c r="S44" s="444"/>
      <c r="T44" s="444"/>
      <c r="U44" s="444"/>
      <c r="V44" s="445"/>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5.5">
      <c r="A45" s="4">
        <v>2</v>
      </c>
      <c r="B45" s="74"/>
      <c r="C45" s="51" t="s">
        <v>185</v>
      </c>
      <c r="D45" s="47"/>
      <c r="E45" s="39"/>
      <c r="F45" s="37"/>
      <c r="G45" s="98" t="s">
        <v>3</v>
      </c>
      <c r="H45" s="37"/>
      <c r="I45" s="43"/>
      <c r="J45" s="6"/>
      <c r="K45" s="121"/>
      <c r="L45" s="39"/>
      <c r="M45" s="114"/>
      <c r="O45" s="436" t="str">
        <f>IF(AA21=0,AG11,"")</f>
        <v/>
      </c>
      <c r="P45" s="436"/>
      <c r="Q45" s="436"/>
      <c r="R45" s="436"/>
      <c r="S45" s="436"/>
      <c r="T45" s="436"/>
      <c r="U45" s="436"/>
      <c r="V45" s="436"/>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5">
      <c r="C46" s="446" t="s">
        <v>168</v>
      </c>
      <c r="D46" s="447"/>
      <c r="E46" s="6">
        <v>0</v>
      </c>
      <c r="F46" s="82"/>
      <c r="G46" s="86">
        <f>E46*$A$45</f>
        <v>0</v>
      </c>
      <c r="H46" s="86"/>
      <c r="I46" s="88" t="s">
        <v>50</v>
      </c>
      <c r="J46" s="6">
        <f>IF(I46="Y",G46,0)</f>
        <v>0</v>
      </c>
      <c r="K46" s="121">
        <f>IF(I46="Y",1,0)</f>
        <v>0</v>
      </c>
      <c r="L46" s="39"/>
      <c r="M46" s="460" t="s">
        <v>195</v>
      </c>
      <c r="N46" s="460"/>
      <c r="O46" s="460"/>
      <c r="P46" s="460"/>
      <c r="Q46" s="460"/>
      <c r="R46" s="460"/>
      <c r="S46" s="460"/>
      <c r="T46" s="460"/>
      <c r="U46" s="460"/>
      <c r="V46" s="460"/>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5">
      <c r="C47" s="446" t="s">
        <v>27</v>
      </c>
      <c r="D47" s="447"/>
      <c r="E47" s="6">
        <v>5</v>
      </c>
      <c r="F47" s="82"/>
      <c r="G47" s="86">
        <v>6</v>
      </c>
      <c r="H47" s="86"/>
      <c r="I47" s="88" t="s">
        <v>49</v>
      </c>
      <c r="J47" s="6">
        <f>IF(I47="Y",G47,0)</f>
        <v>6</v>
      </c>
      <c r="K47" s="121">
        <f>IF(I47="Y",1,0)</f>
        <v>1</v>
      </c>
      <c r="L47" s="39"/>
      <c r="M47" s="460"/>
      <c r="N47" s="460"/>
      <c r="O47" s="460"/>
      <c r="P47" s="460"/>
      <c r="Q47" s="460"/>
      <c r="R47" s="460"/>
      <c r="S47" s="460"/>
      <c r="T47" s="460"/>
      <c r="U47" s="460"/>
      <c r="V47" s="46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63" t="s">
        <v>91</v>
      </c>
      <c r="D48" s="46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66</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5">
      <c r="C56" s="143" t="s">
        <v>252</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5">
      <c r="C57" s="433" t="s">
        <v>96</v>
      </c>
      <c r="D57" s="467"/>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433" t="s">
        <v>97</v>
      </c>
      <c r="D58" s="434"/>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63" t="s">
        <v>105</v>
      </c>
      <c r="D62" s="46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5">
      <c r="C63" s="453" t="s">
        <v>106</v>
      </c>
      <c r="D63" s="454"/>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24" t="s">
        <v>94</v>
      </c>
      <c r="D64" s="424"/>
      <c r="E64" s="77"/>
      <c r="F64" s="123"/>
      <c r="G64" s="450" t="s">
        <v>93</v>
      </c>
      <c r="H64" s="451"/>
      <c r="I64" s="452"/>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56" t="s">
        <v>102</v>
      </c>
      <c r="D65" s="45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58" t="s">
        <v>107</v>
      </c>
      <c r="D66" s="459"/>
      <c r="E66" s="77"/>
      <c r="F66" s="123"/>
      <c r="G66" s="450" t="s">
        <v>92</v>
      </c>
      <c r="H66" s="451"/>
      <c r="I66" s="45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5">
      <c r="C67" s="424" t="s">
        <v>108</v>
      </c>
      <c r="D67" s="424"/>
      <c r="E67" s="77"/>
      <c r="F67" s="123"/>
      <c r="G67" s="450" t="s">
        <v>92</v>
      </c>
      <c r="H67" s="451"/>
      <c r="I67" s="452"/>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24" t="s">
        <v>109</v>
      </c>
      <c r="D68" s="424"/>
      <c r="E68" s="77"/>
      <c r="F68" s="123"/>
      <c r="G68" s="450" t="s">
        <v>92</v>
      </c>
      <c r="H68" s="451"/>
      <c r="I68" s="45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110</v>
      </c>
      <c r="D69" s="424"/>
      <c r="E69" s="77"/>
      <c r="F69" s="123"/>
      <c r="G69" s="450" t="s">
        <v>92</v>
      </c>
      <c r="H69" s="451"/>
      <c r="I69" s="45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55" t="s">
        <v>101</v>
      </c>
      <c r="D70" s="455"/>
      <c r="E70" s="77"/>
      <c r="F70" s="123"/>
      <c r="G70" s="450" t="s">
        <v>92</v>
      </c>
      <c r="H70" s="451"/>
      <c r="I70" s="45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8iD9+LBvC/nzzhdtf9kdGW9Y/A62xyOXTk7dz1hjqjp+0Ffa4abKKDJcA1N7Ezja/krF3LmGonaBSIOwIX8wdA==" saltValue="FUCAFRTfKfeBcRLSdYuoBg==" spinCount="100000" sheet="1" objects="1" scenarios="1"/>
  <mergeCells count="63">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2A4751F2-752E-46E1-BEFA-9EC07693A4A1}"/>
    <dataValidation allowBlank="1" showErrorMessage="1" sqref="C48:D48" xr:uid="{40E4120B-037A-43AA-B53F-C7F1F7FEC30A}"/>
    <dataValidation allowBlank="1" showErrorMessage="1" promptTitle="CEN/TR 15941:2010" prompt="Sustainability of construction works - Environmental product declarations - Methodology for selection and use of generic data, BSi" sqref="C31:D31" xr:uid="{F22CD625-618E-45B2-9B0E-BEB52E3DEBE3}"/>
    <dataValidation allowBlank="1" showInputMessage="1" showErrorMessage="1" promptTitle="EN 15804:2012" prompt="Sustainability of construction works - Environmental product declarations - core rules for the product category of construction products, BSi" sqref="C41:D41" xr:uid="{B5AED882-FD92-4C61-A86B-6E366C32DD1B}"/>
    <dataValidation allowBlank="1" showInputMessage="1" showErrorMessage="1" promptTitle="EN 15978:2011" prompt="Sustainability of construction works - assessment of environmental performance of buildings - calculation method, BSi" sqref="C26" xr:uid="{69E72E69-7B84-4576-ACE0-A7E819EB0804}"/>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6221D26-F41A-4095-A6EF-0B678F0294A3}"/>
    <dataValidation allowBlank="1" showInputMessage="1" showErrorMessage="1" promptTitle="ISO 21930:2007" prompt="Sustainability in building construction- Environmental declaration of building products, BSi" sqref="C40:D40" xr:uid="{702C307C-1A4C-4426-814B-D961B61B723F}"/>
    <dataValidation type="list" allowBlank="1" showInputMessage="1" showErrorMessage="1" sqref="N42:V42" xr:uid="{4FA45963-39D2-45F0-A4B2-1143B1191EF2}">
      <formula1>"Industrial, All others"</formula1>
    </dataValidation>
    <dataValidation type="list" allowBlank="1" showInputMessage="1" showErrorMessage="1" sqref="V26:V32 I36:I38 I30:I32 I13:I17 I24:I26 I7:I9 R26:R32 R34:R35 V34:V35 R8:R24 I60:I63 V8:V24 I46:I48 I40:I42" xr:uid="{7C9DCB06-A373-4721-A95E-E62820929EE7}">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tabColor rgb="FF3D6864"/>
    <pageSetUpPr fitToPage="1"/>
  </sheetPr>
  <dimension ref="A1:BB115"/>
  <sheetViews>
    <sheetView topLeftCell="B36" workbookViewId="0">
      <selection activeCell="M53" sqref="M53"/>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36.9" customHeight="1" thickBot="1">
      <c r="C5" s="480" t="s">
        <v>188</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326"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326"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326"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326"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326"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326"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302" t="s">
        <v>50</v>
      </c>
      <c r="W16" s="14">
        <f t="shared" si="1"/>
        <v>0</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326"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302" t="s">
        <v>49</v>
      </c>
      <c r="J18" s="6">
        <f>IF(I18="Y",G18,0)</f>
        <v>8</v>
      </c>
      <c r="K18" s="121"/>
      <c r="M18" s="339" t="s">
        <v>40</v>
      </c>
      <c r="N18" s="55"/>
      <c r="O18" s="342"/>
      <c r="P18" s="52">
        <v>1</v>
      </c>
      <c r="Q18" s="55"/>
      <c r="R18" s="90" t="s">
        <v>49</v>
      </c>
      <c r="S18" s="55"/>
      <c r="T18" s="87">
        <f t="shared" si="0"/>
        <v>1</v>
      </c>
      <c r="U18" s="55"/>
      <c r="V18" s="326"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302" t="s">
        <v>50</v>
      </c>
      <c r="W19" s="14">
        <f t="shared" si="1"/>
        <v>0</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326"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326"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302" t="s">
        <v>50</v>
      </c>
      <c r="W22" s="14">
        <f t="shared" si="1"/>
        <v>0</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49</v>
      </c>
      <c r="S23" s="55"/>
      <c r="T23" s="87">
        <f t="shared" si="0"/>
        <v>0.5</v>
      </c>
      <c r="U23" s="55"/>
      <c r="V23" s="302"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302" t="s">
        <v>50</v>
      </c>
      <c r="W24" s="14">
        <f t="shared" si="1"/>
        <v>0</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326"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302" t="s">
        <v>50</v>
      </c>
      <c r="W26" s="14">
        <f>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72"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187</v>
      </c>
      <c r="D33" s="424"/>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43"/>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16.5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0.78500000000000003</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29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50</v>
      </c>
      <c r="J44" s="6">
        <f t="shared" si="4"/>
        <v>0</v>
      </c>
      <c r="K44" s="121">
        <f t="shared" si="5"/>
        <v>0</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16</v>
      </c>
      <c r="J45" s="7"/>
      <c r="K45" s="121"/>
      <c r="M45" s="440" t="s">
        <v>62</v>
      </c>
      <c r="N45" s="59"/>
      <c r="O45" s="442">
        <f>IF(AA23=0,0,VLOOKUP(O41,Lookups!A2:C10,IF(O44="Industrial",2,3),TRUE))</f>
        <v>3</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48"/>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43"/>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79" t="s">
        <v>195</v>
      </c>
      <c r="N48" s="479"/>
      <c r="O48" s="479"/>
      <c r="P48" s="479"/>
      <c r="Q48" s="479"/>
      <c r="R48" s="479"/>
      <c r="S48" s="479"/>
      <c r="T48" s="479"/>
      <c r="U48" s="479"/>
      <c r="V48" s="47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298" t="s">
        <v>49</v>
      </c>
      <c r="J49" s="6">
        <f>IF(I49="Y",G49,0)</f>
        <v>6</v>
      </c>
      <c r="K49" s="121">
        <f>IF(I49="Y",1,0)</f>
        <v>1</v>
      </c>
      <c r="L49" s="39"/>
      <c r="M49" s="479"/>
      <c r="N49" s="479"/>
      <c r="O49" s="479"/>
      <c r="P49" s="479"/>
      <c r="Q49" s="479"/>
      <c r="R49" s="479"/>
      <c r="S49" s="479"/>
      <c r="T49" s="479"/>
      <c r="U49" s="479"/>
      <c r="V49" s="47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62</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257" t="s">
        <v>117</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77" t="s">
        <v>118</v>
      </c>
      <c r="D59" s="478"/>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77" t="s">
        <v>119</v>
      </c>
      <c r="D60" s="489"/>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486" t="s">
        <v>122</v>
      </c>
      <c r="H66" s="487"/>
      <c r="I66" s="488"/>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486" t="s">
        <v>123</v>
      </c>
      <c r="H68" s="487"/>
      <c r="I68" s="488"/>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486" t="s">
        <v>123</v>
      </c>
      <c r="H69" s="487"/>
      <c r="I69" s="488"/>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486" t="s">
        <v>123</v>
      </c>
      <c r="H70" s="487"/>
      <c r="I70" s="488"/>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486" t="s">
        <v>123</v>
      </c>
      <c r="H71" s="487"/>
      <c r="I71" s="488"/>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101</v>
      </c>
      <c r="D72" s="455"/>
      <c r="E72" s="77"/>
      <c r="F72" s="123"/>
      <c r="G72" s="483" t="s">
        <v>114</v>
      </c>
      <c r="H72" s="484"/>
      <c r="I72" s="485"/>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490" t="s">
        <v>124</v>
      </c>
      <c r="D73" s="491"/>
      <c r="E73" s="491"/>
      <c r="F73" s="491"/>
      <c r="G73" s="491"/>
      <c r="H73" s="491"/>
      <c r="I73" s="492"/>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ht="31.9" customHeight="1">
      <c r="C74" s="493" t="s">
        <v>121</v>
      </c>
      <c r="D74" s="494"/>
      <c r="E74" s="494"/>
      <c r="F74" s="494"/>
      <c r="G74" s="494"/>
      <c r="H74" s="494"/>
      <c r="I74" s="495"/>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ht="31.9" customHeight="1">
      <c r="C75" s="496" t="s">
        <v>120</v>
      </c>
      <c r="D75" s="497"/>
      <c r="E75" s="497"/>
      <c r="F75" s="497"/>
      <c r="G75" s="497"/>
      <c r="H75" s="497"/>
      <c r="I75" s="498"/>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jXlBUnxmQQVJ9I3XNvMG3vH3YshJ2AbiLk+oBJbMKOlMNgibsYGHVn8QKH+NryW0sxHJi4GcI+57KbeutrUISQ==" saltValue="GB/YOKIZfiNnY5FMmOhYkg==" spinCount="100000" sheet="1" objects="1" scenarios="1"/>
  <mergeCells count="67">
    <mergeCell ref="C73:I73"/>
    <mergeCell ref="C74:I74"/>
    <mergeCell ref="C75:I75"/>
    <mergeCell ref="C18:D18"/>
    <mergeCell ref="AI11:AO13"/>
    <mergeCell ref="C15:D15"/>
    <mergeCell ref="C16:D16"/>
    <mergeCell ref="C17:D17"/>
    <mergeCell ref="I28:I29"/>
    <mergeCell ref="C31:D31"/>
    <mergeCell ref="C19:D19"/>
    <mergeCell ref="C20:D20"/>
    <mergeCell ref="C21:D21"/>
    <mergeCell ref="C22:D22"/>
    <mergeCell ref="C23:D23"/>
    <mergeCell ref="C25:D25"/>
    <mergeCell ref="C5:V5"/>
    <mergeCell ref="O6:O7"/>
    <mergeCell ref="AA9:AB9"/>
    <mergeCell ref="C11:D11"/>
    <mergeCell ref="AI9:AO10"/>
    <mergeCell ref="C10:D10"/>
    <mergeCell ref="C40:D40"/>
    <mergeCell ref="C26:D26"/>
    <mergeCell ref="C27:D27"/>
    <mergeCell ref="C28:D29"/>
    <mergeCell ref="C39:D39"/>
    <mergeCell ref="G28:G29"/>
    <mergeCell ref="C32:D32"/>
    <mergeCell ref="C33:D33"/>
    <mergeCell ref="C34:D34"/>
    <mergeCell ref="C38:D38"/>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68:D68"/>
    <mergeCell ref="G68:I68"/>
    <mergeCell ref="C57:D57"/>
    <mergeCell ref="C59:D59"/>
    <mergeCell ref="C60:D60"/>
    <mergeCell ref="C61:D61"/>
    <mergeCell ref="C62:D62"/>
    <mergeCell ref="C63:D63"/>
    <mergeCell ref="C64:D64"/>
    <mergeCell ref="C65:D65"/>
    <mergeCell ref="C66:D66"/>
    <mergeCell ref="G66:I66"/>
    <mergeCell ref="C67:D67"/>
    <mergeCell ref="C72:D72"/>
    <mergeCell ref="G72:I72"/>
    <mergeCell ref="C69:D69"/>
    <mergeCell ref="G69:I69"/>
    <mergeCell ref="C70:D70"/>
    <mergeCell ref="G70:I70"/>
    <mergeCell ref="C71:D71"/>
    <mergeCell ref="G71:I71"/>
  </mergeCells>
  <dataValidations count="9">
    <dataValidation type="list" allowBlank="1" showInputMessage="1" showErrorMessage="1" sqref="V28:V34 I38:I40 I26:I28 I9:I11 I15:I19 I42:I44 R28:R34 R36:R37 V36:V37 R10:R26 I62:I65 I32:I34 I48:I50 V10:V26" xr:uid="{00000000-0002-0000-0F00-000000000000}">
      <formula1>"Y, N"</formula1>
    </dataValidation>
    <dataValidation type="list" allowBlank="1" showInputMessage="1" showErrorMessage="1" sqref="N44:V44" xr:uid="{00000000-0002-0000-0F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F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F00-000003000000}"/>
    <dataValidation allowBlank="1" showInputMessage="1" showErrorMessage="1" promptTitle="EN 15978:2011" prompt="Sustainability of construction works - assessment of environmental performance of buildings - calculation method, BSi" sqref="C28" xr:uid="{00000000-0002-0000-0F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F00-000005000000}"/>
    <dataValidation allowBlank="1" showErrorMessage="1" promptTitle="CEN/TR 15941:2010" prompt="Sustainability of construction works - Environmental product declarations - Methodology for selection and use of generic data, BSi" sqref="C33:D33" xr:uid="{00000000-0002-0000-0F00-000006000000}"/>
    <dataValidation allowBlank="1" showErrorMessage="1" sqref="C50:D50" xr:uid="{00000000-0002-0000-0F00-000007000000}"/>
    <dataValidation allowBlank="1" showErrorMessage="1" promptTitle="EN 15804:2012" prompt="Sustainability of construction works - Environmental product declarations - core rules for the product category of construction products, BSi" sqref="C44:D44" xr:uid="{00000000-0002-0000-0F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D6864"/>
    <pageSetUpPr fitToPage="1"/>
  </sheetPr>
  <dimension ref="A1:BB115"/>
  <sheetViews>
    <sheetView topLeftCell="B38" workbookViewId="0">
      <selection activeCell="V50" sqref="V50"/>
    </sheetView>
  </sheetViews>
  <sheetFormatPr defaultColWidth="9.1796875" defaultRowHeight="14.5"/>
  <cols>
    <col min="1" max="1" width="4.26953125" hidden="1" customWidth="1"/>
    <col min="2" max="2" width="4.26953125" style="39" customWidth="1"/>
    <col min="3" max="3" width="68.54296875" customWidth="1"/>
    <col min="4" max="4" width="7.1796875" bestFit="1" customWidth="1"/>
    <col min="5" max="5" width="7.1796875" hidden="1" customWidth="1"/>
    <col min="6" max="6" width="0.54296875" customWidth="1"/>
    <col min="7" max="7" width="6" customWidth="1"/>
    <col min="8" max="8" width="0.54296875" customWidth="1"/>
    <col min="9" max="9" width="7.453125" customWidth="1"/>
    <col min="10" max="10" width="5.26953125" hidden="1" customWidth="1"/>
    <col min="11" max="11" width="6.7265625" style="118" bestFit="1" customWidth="1"/>
    <col min="12" max="12" width="4.7265625" hidden="1" customWidth="1"/>
    <col min="13" max="13" width="57.7265625" bestFit="1" customWidth="1"/>
    <col min="14" max="14" width="0.54296875" style="39" customWidth="1"/>
    <col min="15" max="15" width="5.7265625" customWidth="1"/>
    <col min="16" max="16" width="5.7265625" hidden="1" customWidth="1"/>
    <col min="17" max="17" width="0.54296875" style="39" customWidth="1"/>
    <col min="18" max="18" width="9" style="2" customWidth="1"/>
    <col min="19" max="19" width="0.54296875" style="39" customWidth="1"/>
    <col min="20" max="20" width="7.7265625" style="2" bestFit="1" customWidth="1"/>
    <col min="21" max="21" width="0.54296875" style="39" customWidth="1"/>
    <col min="22" max="22" width="7.1796875" style="2" bestFit="1" customWidth="1"/>
    <col min="23" max="23" width="3.81640625" style="2" hidden="1" customWidth="1"/>
    <col min="24" max="25" width="9.1796875" style="10" hidden="1" customWidth="1"/>
    <col min="26" max="26" width="9.81640625" style="10" hidden="1" customWidth="1"/>
    <col min="27" max="33" width="9.179687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5" customHeight="1" thickBot="1">
      <c r="C5" s="480" t="s">
        <v>199</v>
      </c>
      <c r="D5" s="481"/>
      <c r="E5" s="481"/>
      <c r="F5" s="481"/>
      <c r="G5" s="481"/>
      <c r="H5" s="481"/>
      <c r="I5" s="481"/>
      <c r="J5" s="481"/>
      <c r="K5" s="481"/>
      <c r="L5" s="481"/>
      <c r="M5" s="481"/>
      <c r="N5" s="481"/>
      <c r="O5" s="481"/>
      <c r="P5" s="481"/>
      <c r="Q5" s="481"/>
      <c r="R5" s="481"/>
      <c r="S5" s="481"/>
      <c r="T5" s="481"/>
      <c r="U5" s="481"/>
      <c r="V5" s="482"/>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31"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32"/>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5" t="s">
        <v>76</v>
      </c>
      <c r="AB9" s="435"/>
      <c r="AC9" s="39"/>
      <c r="AD9" s="39"/>
      <c r="AE9" s="39"/>
      <c r="AF9" s="39"/>
      <c r="AG9" s="39"/>
      <c r="AH9" s="39"/>
      <c r="AI9" s="461" t="s">
        <v>170</v>
      </c>
      <c r="AJ9" s="461"/>
      <c r="AK9" s="461"/>
      <c r="AL9" s="461"/>
      <c r="AM9" s="461"/>
      <c r="AN9" s="461"/>
      <c r="AO9" s="461"/>
      <c r="AP9" s="39"/>
      <c r="AQ9" s="39"/>
      <c r="AR9" s="39"/>
      <c r="AS9" s="39"/>
      <c r="AT9" s="39"/>
      <c r="AU9" s="39"/>
      <c r="AV9" s="39"/>
      <c r="AW9" s="39"/>
      <c r="AX9" s="39"/>
      <c r="AY9" s="39"/>
      <c r="AZ9" s="39"/>
      <c r="BA9" s="39"/>
    </row>
    <row r="10" spans="1:53" ht="15.65" customHeight="1">
      <c r="C10" s="446" t="s">
        <v>68</v>
      </c>
      <c r="D10" s="447"/>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61"/>
      <c r="AJ10" s="461"/>
      <c r="AK10" s="461"/>
      <c r="AL10" s="461"/>
      <c r="AM10" s="461"/>
      <c r="AN10" s="461"/>
      <c r="AO10" s="461"/>
      <c r="AP10" s="39"/>
      <c r="AQ10" s="39"/>
      <c r="AR10" s="39"/>
      <c r="AS10" s="39"/>
      <c r="AT10" s="39"/>
      <c r="AU10" s="39"/>
      <c r="AV10" s="39"/>
      <c r="AW10" s="39"/>
      <c r="AX10" s="39"/>
      <c r="AY10" s="39"/>
      <c r="AZ10" s="39"/>
      <c r="BA10" s="39"/>
    </row>
    <row r="11" spans="1:53" ht="15.5">
      <c r="C11" s="448" t="s">
        <v>69</v>
      </c>
      <c r="D11" s="448"/>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62" t="s">
        <v>171</v>
      </c>
      <c r="AJ11" s="462"/>
      <c r="AK11" s="462"/>
      <c r="AL11" s="462"/>
      <c r="AM11" s="462"/>
      <c r="AN11" s="462"/>
      <c r="AO11" s="462"/>
      <c r="AP11" s="39"/>
      <c r="AQ11" s="39"/>
      <c r="AR11" s="39"/>
      <c r="AS11" s="39"/>
      <c r="AT11" s="39"/>
      <c r="AU11" s="39"/>
      <c r="AV11" s="39"/>
      <c r="AW11" s="39"/>
      <c r="AX11" s="39"/>
      <c r="AY11" s="39"/>
      <c r="AZ11" s="39"/>
      <c r="BA11" s="39"/>
    </row>
    <row r="12" spans="1:53" ht="15.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62"/>
      <c r="AJ12" s="462"/>
      <c r="AK12" s="462"/>
      <c r="AL12" s="462"/>
      <c r="AM12" s="462"/>
      <c r="AN12" s="462"/>
      <c r="AO12" s="462"/>
      <c r="AP12" s="39"/>
      <c r="AQ12" s="39"/>
      <c r="AR12" s="39"/>
      <c r="AS12" s="39"/>
      <c r="AT12" s="39"/>
      <c r="AU12" s="39"/>
      <c r="AV12" s="39"/>
      <c r="AW12" s="39"/>
      <c r="AX12" s="39"/>
      <c r="AY12" s="39"/>
      <c r="AZ12" s="39"/>
      <c r="BA12" s="39"/>
    </row>
    <row r="13" spans="1:53" ht="15.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62"/>
      <c r="AJ13" s="462"/>
      <c r="AK13" s="462"/>
      <c r="AL13" s="462"/>
      <c r="AM13" s="462"/>
      <c r="AN13" s="462"/>
      <c r="AO13" s="462"/>
      <c r="AP13" s="39"/>
      <c r="AQ13" s="39"/>
      <c r="AR13" s="39"/>
      <c r="AS13" s="39"/>
      <c r="AT13" s="39"/>
      <c r="AU13" s="39"/>
      <c r="AV13" s="39"/>
      <c r="AW13" s="39"/>
      <c r="AX13" s="39"/>
      <c r="AY13" s="39"/>
      <c r="AZ13" s="39"/>
      <c r="BA13" s="39"/>
    </row>
    <row r="14" spans="1:53" ht="18.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5">
      <c r="C15" s="437" t="s">
        <v>4</v>
      </c>
      <c r="D15" s="437"/>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5">
      <c r="C16" s="437" t="s">
        <v>42</v>
      </c>
      <c r="D16" s="437"/>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5">
      <c r="C17" s="426" t="s">
        <v>5</v>
      </c>
      <c r="D17" s="426"/>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5">
      <c r="C18" s="426" t="s">
        <v>87</v>
      </c>
      <c r="D18" s="426"/>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5">
      <c r="C19" s="425" t="s">
        <v>161</v>
      </c>
      <c r="D19" s="425"/>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5">
      <c r="C20" s="438" t="s">
        <v>72</v>
      </c>
      <c r="D20" s="439"/>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5">
      <c r="C21" s="438" t="s">
        <v>73</v>
      </c>
      <c r="D21" s="439"/>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 thickBot="1">
      <c r="C22" s="438" t="s">
        <v>88</v>
      </c>
      <c r="D22" s="439"/>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 thickBot="1">
      <c r="C23" s="465" t="s">
        <v>74</v>
      </c>
      <c r="D23" s="466"/>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49" t="s">
        <v>89</v>
      </c>
      <c r="D25" s="449"/>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5">
      <c r="A26" s="4"/>
      <c r="B26" s="74"/>
      <c r="C26" s="426" t="s">
        <v>160</v>
      </c>
      <c r="D26" s="426"/>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5" customHeight="1">
      <c r="C27" s="426" t="s">
        <v>44</v>
      </c>
      <c r="D27" s="426"/>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68" t="s">
        <v>79</v>
      </c>
      <c r="D28" s="469"/>
      <c r="E28" s="79">
        <v>1</v>
      </c>
      <c r="F28" s="123"/>
      <c r="G28" s="427">
        <f>E28*$A$25</f>
        <v>2</v>
      </c>
      <c r="H28" s="38"/>
      <c r="I28" s="472"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70"/>
      <c r="D29" s="471"/>
      <c r="G29" s="428"/>
      <c r="I29" s="473"/>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49" t="s">
        <v>177</v>
      </c>
      <c r="D31" s="449"/>
      <c r="E31" s="39"/>
      <c r="F31" s="37"/>
      <c r="G31" s="98" t="s">
        <v>2</v>
      </c>
      <c r="H31" s="37"/>
      <c r="I31" s="374"/>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24" t="s">
        <v>80</v>
      </c>
      <c r="D32" s="424"/>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24" t="s">
        <v>204</v>
      </c>
      <c r="D33" s="424"/>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5">
      <c r="C36" s="39"/>
      <c r="D36" s="38"/>
      <c r="E36" s="39"/>
      <c r="F36" s="38"/>
      <c r="G36" s="38"/>
      <c r="H36" s="38"/>
      <c r="I36" s="374"/>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374"/>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28.5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18" t="s">
        <v>71</v>
      </c>
      <c r="N41" s="56"/>
      <c r="O41" s="420">
        <f>(I53+V39)/(G53+T39)</f>
        <v>0.98499999999999999</v>
      </c>
      <c r="P41" s="420"/>
      <c r="Q41" s="420"/>
      <c r="R41" s="420"/>
      <c r="S41" s="420"/>
      <c r="T41" s="420"/>
      <c r="U41" s="420"/>
      <c r="V41" s="421"/>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15" t="s">
        <v>184</v>
      </c>
      <c r="D42" s="416"/>
      <c r="E42" s="77">
        <v>3</v>
      </c>
      <c r="F42" s="55"/>
      <c r="G42" s="83">
        <v>4</v>
      </c>
      <c r="H42" s="85"/>
      <c r="I42" s="298" t="s">
        <v>49</v>
      </c>
      <c r="J42" s="6">
        <f t="shared" si="4"/>
        <v>4</v>
      </c>
      <c r="K42" s="121">
        <f t="shared" si="5"/>
        <v>1</v>
      </c>
      <c r="M42" s="419"/>
      <c r="N42" s="57"/>
      <c r="O42" s="422"/>
      <c r="P42" s="422"/>
      <c r="Q42" s="422"/>
      <c r="R42" s="422"/>
      <c r="S42" s="422"/>
      <c r="T42" s="422"/>
      <c r="U42" s="422"/>
      <c r="V42" s="423"/>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17" t="s">
        <v>43</v>
      </c>
      <c r="D43" s="417"/>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24" t="s">
        <v>167</v>
      </c>
      <c r="D44" s="424"/>
      <c r="E44" s="77">
        <v>5</v>
      </c>
      <c r="F44" s="55"/>
      <c r="G44" s="83">
        <v>4</v>
      </c>
      <c r="H44" s="55"/>
      <c r="I44" s="88" t="s">
        <v>49</v>
      </c>
      <c r="J44" s="6">
        <f t="shared" si="4"/>
        <v>4</v>
      </c>
      <c r="K44" s="121">
        <f t="shared" si="5"/>
        <v>1</v>
      </c>
      <c r="M44" s="109" t="s">
        <v>63</v>
      </c>
      <c r="N44" s="58"/>
      <c r="O44" s="411" t="s">
        <v>61</v>
      </c>
      <c r="P44" s="412"/>
      <c r="Q44" s="412"/>
      <c r="R44" s="412"/>
      <c r="S44" s="412"/>
      <c r="T44" s="412"/>
      <c r="U44" s="412"/>
      <c r="V44" s="413"/>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49999999999999" customHeight="1">
      <c r="C45" s="327" t="s">
        <v>157</v>
      </c>
      <c r="D45" s="106" t="s">
        <v>56</v>
      </c>
      <c r="E45" s="39"/>
      <c r="F45" s="38"/>
      <c r="G45" s="105">
        <f>SUM(G38:G44)</f>
        <v>20</v>
      </c>
      <c r="H45" s="338"/>
      <c r="I45" s="103">
        <f>SUM(J38:J44)</f>
        <v>20</v>
      </c>
      <c r="J45" s="7"/>
      <c r="K45" s="121"/>
      <c r="M45" s="440" t="s">
        <v>62</v>
      </c>
      <c r="N45" s="59"/>
      <c r="O45" s="442" t="str">
        <f>IF(AA23=0,0,VLOOKUP(O41,Lookups!A2:C10,IF(O44="Industrial",2,3),TRUE))</f>
        <v>5 + Exemplary</v>
      </c>
      <c r="P45" s="442"/>
      <c r="Q45" s="442"/>
      <c r="R45" s="442"/>
      <c r="S45" s="442"/>
      <c r="T45" s="442"/>
      <c r="U45" s="442"/>
      <c r="V45" s="443"/>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49999999999999" customHeight="1" thickBot="1">
      <c r="C46" s="39"/>
      <c r="D46" s="36"/>
      <c r="E46" s="39"/>
      <c r="F46" s="38"/>
      <c r="G46" s="38"/>
      <c r="H46" s="38"/>
      <c r="I46" s="376"/>
      <c r="J46" s="7"/>
      <c r="K46" s="121"/>
      <c r="M46" s="441"/>
      <c r="N46" s="60"/>
      <c r="O46" s="444"/>
      <c r="P46" s="444"/>
      <c r="Q46" s="444"/>
      <c r="R46" s="444"/>
      <c r="S46" s="444"/>
      <c r="T46" s="444"/>
      <c r="U46" s="444"/>
      <c r="V46" s="44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5.5">
      <c r="A47" s="4">
        <v>2</v>
      </c>
      <c r="B47" s="74"/>
      <c r="C47" s="51" t="s">
        <v>185</v>
      </c>
      <c r="D47" s="47"/>
      <c r="E47" s="39"/>
      <c r="F47" s="37"/>
      <c r="G47" s="98" t="s">
        <v>3</v>
      </c>
      <c r="H47" s="37"/>
      <c r="I47" s="374"/>
      <c r="J47" s="6"/>
      <c r="K47" s="121"/>
      <c r="L47" s="39"/>
      <c r="M47" s="114"/>
      <c r="O47" s="436" t="str">
        <f>IF(AA23=0,AG13,"")</f>
        <v/>
      </c>
      <c r="P47" s="436"/>
      <c r="Q47" s="436"/>
      <c r="R47" s="436"/>
      <c r="S47" s="436"/>
      <c r="T47" s="436"/>
      <c r="U47" s="436"/>
      <c r="V47" s="436"/>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5">
      <c r="C48" s="446" t="s">
        <v>168</v>
      </c>
      <c r="D48" s="447"/>
      <c r="E48" s="6">
        <v>0</v>
      </c>
      <c r="F48" s="82"/>
      <c r="G48" s="86">
        <f>E48*$A$47</f>
        <v>0</v>
      </c>
      <c r="H48" s="86"/>
      <c r="I48" s="298" t="s">
        <v>50</v>
      </c>
      <c r="J48" s="6">
        <f>IF(I48="Y",G48,0)</f>
        <v>0</v>
      </c>
      <c r="K48" s="121">
        <f>IF(I48="Y",1,0)</f>
        <v>0</v>
      </c>
      <c r="L48" s="39"/>
      <c r="M48" s="479" t="s">
        <v>195</v>
      </c>
      <c r="N48" s="479"/>
      <c r="O48" s="479"/>
      <c r="P48" s="479"/>
      <c r="Q48" s="479"/>
      <c r="R48" s="479"/>
      <c r="S48" s="479"/>
      <c r="T48" s="479"/>
      <c r="U48" s="479"/>
      <c r="V48" s="47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5">
      <c r="C49" s="446" t="s">
        <v>27</v>
      </c>
      <c r="D49" s="447"/>
      <c r="E49" s="6">
        <v>5</v>
      </c>
      <c r="F49" s="82"/>
      <c r="G49" s="86">
        <v>6</v>
      </c>
      <c r="H49" s="86"/>
      <c r="I49" s="298" t="s">
        <v>49</v>
      </c>
      <c r="J49" s="6">
        <f>IF(I49="Y",G49,0)</f>
        <v>6</v>
      </c>
      <c r="K49" s="121">
        <f>IF(I49="Y",1,0)</f>
        <v>1</v>
      </c>
      <c r="L49" s="39"/>
      <c r="M49" s="479"/>
      <c r="N49" s="479"/>
      <c r="O49" s="479"/>
      <c r="P49" s="479"/>
      <c r="Q49" s="479"/>
      <c r="R49" s="479"/>
      <c r="S49" s="479"/>
      <c r="T49" s="479"/>
      <c r="U49" s="479"/>
      <c r="V49" s="47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63" t="s">
        <v>91</v>
      </c>
      <c r="D50" s="46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5">
      <c r="C59" s="477"/>
      <c r="D59" s="478"/>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5">
      <c r="C60" s="433"/>
      <c r="D60" s="43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5">
      <c r="C64" s="463" t="s">
        <v>105</v>
      </c>
      <c r="D64" s="46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5">
      <c r="C65" s="453" t="s">
        <v>106</v>
      </c>
      <c r="D65" s="454"/>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5">
      <c r="C66" s="424" t="s">
        <v>94</v>
      </c>
      <c r="D66" s="424"/>
      <c r="E66" s="77"/>
      <c r="F66" s="123"/>
      <c r="G66" s="474" t="s">
        <v>134</v>
      </c>
      <c r="H66" s="475"/>
      <c r="I66" s="475"/>
      <c r="J66" s="475"/>
      <c r="K66" s="476"/>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56" t="s">
        <v>102</v>
      </c>
      <c r="D67" s="45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5">
      <c r="C68" s="458" t="s">
        <v>107</v>
      </c>
      <c r="D68" s="459"/>
      <c r="E68" s="77"/>
      <c r="F68" s="123"/>
      <c r="G68" s="474" t="s">
        <v>134</v>
      </c>
      <c r="H68" s="475"/>
      <c r="I68" s="475"/>
      <c r="J68" s="475"/>
      <c r="K68" s="476"/>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5">
      <c r="C69" s="424" t="s">
        <v>108</v>
      </c>
      <c r="D69" s="424"/>
      <c r="E69" s="77"/>
      <c r="F69" s="123"/>
      <c r="G69" s="474" t="s">
        <v>134</v>
      </c>
      <c r="H69" s="475"/>
      <c r="I69" s="475"/>
      <c r="J69" s="475"/>
      <c r="K69" s="476"/>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5">
      <c r="C70" s="424" t="s">
        <v>109</v>
      </c>
      <c r="D70" s="424"/>
      <c r="E70" s="77"/>
      <c r="F70" s="123"/>
      <c r="G70" s="474" t="s">
        <v>134</v>
      </c>
      <c r="H70" s="475"/>
      <c r="I70" s="475"/>
      <c r="J70" s="475"/>
      <c r="K70" s="476"/>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5">
      <c r="C71" s="424" t="s">
        <v>110</v>
      </c>
      <c r="D71" s="424"/>
      <c r="E71" s="77"/>
      <c r="F71" s="123"/>
      <c r="G71" s="474" t="s">
        <v>134</v>
      </c>
      <c r="H71" s="475"/>
      <c r="I71" s="475"/>
      <c r="J71" s="475"/>
      <c r="K71" s="476"/>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5">
      <c r="C72" s="455" t="s">
        <v>101</v>
      </c>
      <c r="D72" s="455"/>
      <c r="E72" s="77"/>
      <c r="F72" s="123"/>
      <c r="G72" s="474"/>
      <c r="H72" s="475"/>
      <c r="I72" s="475"/>
      <c r="J72" s="475"/>
      <c r="K72" s="476"/>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Az1jrVeBiZVlv3GHw5GUH6cnXbVdYXDn5j2PIWsr1z5L1q4j/oiubPhHXpUTOyU0zRsKr2jbAs4bWlW90YNoVw==" saltValue="caEx91ZyIkyWHVJxAfawmA=="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K66"/>
    <mergeCell ref="C71:D71"/>
    <mergeCell ref="G71:K71"/>
    <mergeCell ref="C72:D72"/>
    <mergeCell ref="G72:K72"/>
    <mergeCell ref="C68:D68"/>
    <mergeCell ref="G68:K68"/>
    <mergeCell ref="C69:D69"/>
    <mergeCell ref="G69:K69"/>
    <mergeCell ref="C70:D70"/>
    <mergeCell ref="G70:K70"/>
    <mergeCell ref="C67:D67"/>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400-000000000000}"/>
    <dataValidation allowBlank="1" showErrorMessage="1" sqref="C50:D50" xr:uid="{00000000-0002-0000-0400-000001000000}"/>
    <dataValidation allowBlank="1" showErrorMessage="1" promptTitle="CEN/TR 15941:2010" prompt="Sustainability of construction works - Environmental product declarations - Methodology for selection and use of generic data, BSi" sqref="C33:D33" xr:uid="{00000000-0002-0000-04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400-000003000000}"/>
    <dataValidation allowBlank="1" showInputMessage="1" showErrorMessage="1" promptTitle="EN 15978:2011" prompt="Sustainability of construction works - assessment of environmental performance of buildings - calculation method, BSi" sqref="C28" xr:uid="{00000000-0002-0000-04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400-000005000000}"/>
    <dataValidation allowBlank="1" showInputMessage="1" showErrorMessage="1" promptTitle="ISO 21930:2007" prompt="Sustainability in building construction- Environmental declaration of building products, BSi" sqref="C42:D42" xr:uid="{00000000-0002-0000-0400-000006000000}"/>
    <dataValidation type="list" allowBlank="1" showInputMessage="1" showErrorMessage="1" sqref="N44:V44" xr:uid="{00000000-0002-0000-0400-000007000000}">
      <formula1>"Industrial, All others"</formula1>
    </dataValidation>
    <dataValidation type="list" allowBlank="1" showInputMessage="1" showErrorMessage="1" sqref="V10:V26 I38:I40 I26:I28 I9:I11 I15:I19 I42:I44 R28:R34 R36:R37 V36:V37 R10:R26 I62:I65 I32:I34 I48:I50 V28:V34" xr:uid="{00000000-0002-0000-04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43b98f9-8d93-40d5-a079-1bdaa4cbdeaa">
      <Terms xmlns="http://schemas.microsoft.com/office/infopath/2007/PartnerControls"/>
    </lcf76f155ced4ddcb4097134ff3c332f>
    <TaxCatchAll xmlns="e15dd586-3f09-4b79-af84-461bfab37be2" xsi:nil="true"/>
    <rose xmlns="a43b98f9-8d93-40d5-a079-1bdaa4cbdea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8EF8B065924204DB359FE13A7942667" ma:contentTypeVersion="19" ma:contentTypeDescription="Create a new document." ma:contentTypeScope="" ma:versionID="93873f8ce84767e6dc19ede6f6f4413d">
  <xsd:schema xmlns:xsd="http://www.w3.org/2001/XMLSchema" xmlns:xs="http://www.w3.org/2001/XMLSchema" xmlns:p="http://schemas.microsoft.com/office/2006/metadata/properties" xmlns:ns2="a43b98f9-8d93-40d5-a079-1bdaa4cbdeaa" xmlns:ns3="e15dd586-3f09-4b79-af84-461bfab37be2" targetNamespace="http://schemas.microsoft.com/office/2006/metadata/properties" ma:root="true" ma:fieldsID="b46e316511f4055178d62306a42e46b6" ns2:_="" ns3:_="">
    <xsd:import namespace="a43b98f9-8d93-40d5-a079-1bdaa4cbdeaa"/>
    <xsd:import namespace="e15dd586-3f09-4b79-af84-461bfab37be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rose"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3b98f9-8d93-40d5-a079-1bdaa4cbde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rose" ma:index="19" nillable="true" ma:displayName="rose" ma:description="djhdhdidh " ma:format="Dropdown" ma:internalName="rose">
      <xsd:simpleType>
        <xsd:restriction base="dms:Text">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e162c608-1b84-4ac6-a0c9-e2eda6bf679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5dd586-3f09-4b79-af84-461bfab37be2"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725d239e-553a-4660-a10d-27853804eb54}" ma:internalName="TaxCatchAll" ma:showField="CatchAllData" ma:web="e15dd586-3f09-4b79-af84-461bfab37b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FDFB79-4609-4918-BECD-2EB76512E71B}">
  <ds:schemaRefs>
    <ds:schemaRef ds:uri="http://purl.org/dc/terms/"/>
    <ds:schemaRef ds:uri="http://purl.org/dc/elements/1.1/"/>
    <ds:schemaRef ds:uri="e15dd586-3f09-4b79-af84-461bfab37be2"/>
    <ds:schemaRef ds:uri="a43b98f9-8d93-40d5-a079-1bdaa4cbdeaa"/>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6C1B293-8A7A-49D5-87B8-640757C8AD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3b98f9-8d93-40d5-a079-1bdaa4cbdeaa"/>
    <ds:schemaRef ds:uri="e15dd586-3f09-4b79-af84-461bfab37b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908F333-F082-4FD2-B11D-749348A91C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Reference table</vt:lpstr>
      <vt:lpstr>Guidance</vt:lpstr>
      <vt:lpstr>Mat01 Calculator</vt:lpstr>
      <vt:lpstr>Anavitor_ECO2</vt:lpstr>
      <vt:lpstr>ByggLCA</vt:lpstr>
      <vt:lpstr>Carbonica(ImpactCt)</vt:lpstr>
      <vt:lpstr>COCON</vt:lpstr>
      <vt:lpstr>Conpact</vt:lpstr>
      <vt:lpstr>eLCA</vt:lpstr>
      <vt:lpstr>Ecometro ACV</vt:lpstr>
      <vt:lpstr>E-LICCO</vt:lpstr>
      <vt:lpstr>ELODIE</vt:lpstr>
      <vt:lpstr>ELODIE by CYPE</vt:lpstr>
      <vt:lpstr>eTool(IMPACTCt_2008)</vt:lpstr>
      <vt:lpstr>eTool(IMPACTct_15804)</vt:lpstr>
      <vt:lpstr>Green Guide</vt:lpstr>
      <vt:lpstr>LCAbyg</vt:lpstr>
      <vt:lpstr>MRPI Freetool MPG</vt:lpstr>
      <vt:lpstr>NetZeroLCA</vt:lpstr>
      <vt:lpstr>NOOCO</vt:lpstr>
      <vt:lpstr>NINOX</vt:lpstr>
      <vt:lpstr>novaEQUER</vt:lpstr>
      <vt:lpstr>Oekobilanz-bau.de</vt:lpstr>
      <vt:lpstr>OneClickLCA(IMPACTCt_15804)</vt:lpstr>
      <vt:lpstr>OneClickLCA(Int,ES,NOR,SE) </vt:lpstr>
      <vt:lpstr>OneClickLCA-IES(IMPACTCt_15804)</vt:lpstr>
      <vt:lpstr>OneClickLCA-IES(Int,ES,NOR,SE)</vt:lpstr>
      <vt:lpstr>IMPACT_IES-VE 2013</vt:lpstr>
      <vt:lpstr>360optimi</vt:lpstr>
      <vt:lpstr>Pleiades ACV - C-</vt:lpstr>
      <vt:lpstr>Pleiades ACV - RE2020</vt:lpstr>
      <vt:lpstr>Prodikt</vt:lpstr>
      <vt:lpstr>SBS Building Sustainability</vt:lpstr>
      <vt:lpstr>SustainEcho</vt:lpstr>
      <vt:lpstr>Real-Time</vt:lpstr>
      <vt:lpstr>Reduzer</vt:lpstr>
      <vt:lpstr>TOTEM</vt:lpstr>
      <vt:lpstr>Vizcab</vt:lpstr>
      <vt:lpstr>VKaLCA-tool</vt:lpstr>
      <vt:lpstr>Version Control</vt:lpstr>
    </vt:vector>
  </TitlesOfParts>
  <Company>BRE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Doran;Glen Watts</dc:creator>
  <cp:lastModifiedBy>Ewan Clegg</cp:lastModifiedBy>
  <cp:lastPrinted>2012-12-10T12:03:00Z</cp:lastPrinted>
  <dcterms:created xsi:type="dcterms:W3CDTF">2012-10-01T09:18:46Z</dcterms:created>
  <dcterms:modified xsi:type="dcterms:W3CDTF">2025-02-25T13:34:57Z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0x010100D8EF8B065924204DB359FE13A7942667</vt:lpwstr>
  </property>
  <property fmtid="{D5CDD505-2E9C-101B-9397-08002B2CF9AE}" pid="3" name="MediaServiceImageTags">
    <vt:lpwstr/>
  </property>
</Properties>
</file>