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codeName="ThisWorkbook" defaultThemeVersion="124226"/>
  <mc:AlternateContent xmlns:mc="http://schemas.openxmlformats.org/markup-compatibility/2006">
    <mc:Choice Requires="x15">
      <x15ac:absPath xmlns:x15ac="http://schemas.microsoft.com/office/spreadsheetml/2010/11/ac" url="C:\Users\TorunEgganSkjerve\Downloads\"/>
    </mc:Choice>
  </mc:AlternateContent>
  <xr:revisionPtr revIDLastSave="0" documentId="13_ncr:1_{A8C5ABB5-EC53-4A4E-BB85-22121874F418}" xr6:coauthVersionLast="47" xr6:coauthVersionMax="47" xr10:uidLastSave="{00000000-0000-0000-0000-000000000000}"/>
  <workbookProtection workbookAlgorithmName="SHA-512" workbookHashValue="cvXGalk7JHNPZlvw752O9avbMrfgdt0L7+pfs5ZZ7apP5jZL99ozDGvaaOxkJ5CMJyp+FygRBbXtqHcd3RbnKg==" workbookSaltValue="/SGIhGXuAL1oohZx6L8ukw==" workbookSpinCount="100000" lockStructure="1"/>
  <bookViews>
    <workbookView xWindow="-120" yWindow="-120" windowWidth="29040" windowHeight="15720" firstSheet="37" activeTab="38" xr2:uid="{ED7ED843-54B0-48FF-AD3B-0C6E66CC693B}"/>
  </bookViews>
  <sheets>
    <sheet name="Lookups" sheetId="7" state="veryHidden" r:id="rId1"/>
    <sheet name="Guidance" sheetId="38" r:id="rId2"/>
    <sheet name="Mat01 Calculator" sheetId="4" r:id="rId3"/>
    <sheet name="Anavitor_ECO2" sheetId="47" r:id="rId4"/>
    <sheet name="ByggLCA" sheetId="45" r:id="rId5"/>
    <sheet name="Carbonica(ImpactCt)" sheetId="60" r:id="rId6"/>
    <sheet name="COCON" sheetId="27" r:id="rId7"/>
    <sheet name="Conpact" sheetId="44" r:id="rId8"/>
    <sheet name="Ecometro ACV" sheetId="52" r:id="rId9"/>
    <sheet name="E-LICCO" sheetId="28" r:id="rId10"/>
    <sheet name="ELODIE" sheetId="30" r:id="rId11"/>
    <sheet name="ELODIE by CYPE" sheetId="57" state="hidden" r:id="rId12"/>
    <sheet name="eTool(IMPACTCt_2008)" sheetId="43" r:id="rId13"/>
    <sheet name="eTool(IMPACTct_15804)" sheetId="36" r:id="rId14"/>
    <sheet name="Green Guide" sheetId="26" r:id="rId15"/>
    <sheet name="MRPI Freetool MPG" sheetId="34" r:id="rId16"/>
    <sheet name="NetZeroLCA" sheetId="56" state="hidden" r:id="rId17"/>
    <sheet name="NOOCO" sheetId="55" r:id="rId18"/>
    <sheet name="NINOX" sheetId="54" r:id="rId19"/>
    <sheet name="novaEQUER" sheetId="35" r:id="rId20"/>
    <sheet name="Oekobilanz-bau.de" sheetId="53" r:id="rId21"/>
    <sheet name="OneClickLCA(IMPACTCt_15804)" sheetId="40" r:id="rId22"/>
    <sheet name="OneClickLCA(Int,ES,NOR,SE) " sheetId="39" r:id="rId23"/>
    <sheet name="OneClickLCA-IES(IMPACTCt_15804)" sheetId="41" r:id="rId24"/>
    <sheet name="OneClickLCA-IES(Int,ES,NOR,SE)" sheetId="42" r:id="rId25"/>
    <sheet name="IMPACT_IES-VE 2013" sheetId="25" state="hidden" r:id="rId26"/>
    <sheet name="IMPACT_OLD_HIDE" sheetId="15" state="veryHidden" r:id="rId27"/>
    <sheet name="Green Guide_Old" sheetId="16" state="veryHidden" r:id="rId28"/>
    <sheet name="COCON_OLD" sheetId="19" state="veryHidden" r:id="rId29"/>
    <sheet name="E-LICCO_OLD" sheetId="18" state="veryHidden" r:id="rId30"/>
    <sheet name="ELODIE_OLD" sheetId="20" state="veryHidden" r:id="rId31"/>
    <sheet name="360optimi" sheetId="31" state="hidden" r:id="rId32"/>
    <sheet name="360optimi_OLD" sheetId="21" state="veryHidden" r:id="rId33"/>
    <sheet name="MRPI Freetool MPG-OLD" sheetId="22" state="veryHidden" r:id="rId34"/>
    <sheet name="novaEQUER OLD" sheetId="23" state="veryHidden" r:id="rId35"/>
    <sheet name="Prodikt" sheetId="61" r:id="rId36"/>
    <sheet name="SBS Building Sustainability" sheetId="46" r:id="rId37"/>
    <sheet name="Real-Time" sheetId="59" r:id="rId38"/>
    <sheet name="Reduzer" sheetId="58" r:id="rId39"/>
    <sheet name="SustainEcho" sheetId="51" r:id="rId40"/>
    <sheet name="TOTEM" sheetId="48" r:id="rId41"/>
    <sheet name="Vizcab" sheetId="49" r:id="rId42"/>
    <sheet name="VKaLCA-tool" sheetId="50" r:id="rId43"/>
    <sheet name="Version Control" sheetId="14" r:id="rId44"/>
  </sheets>
  <externalReferences>
    <externalReference r:id="rId45"/>
    <externalReference r:id="rId4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8" i="61" l="1"/>
  <c r="J48" i="61"/>
  <c r="K47" i="61"/>
  <c r="J47" i="61"/>
  <c r="I49" i="61" s="1"/>
  <c r="K46" i="61"/>
  <c r="J46" i="61"/>
  <c r="G46" i="61"/>
  <c r="G49" i="61" s="1"/>
  <c r="K42" i="61"/>
  <c r="J42" i="61"/>
  <c r="K41" i="61"/>
  <c r="J41" i="61"/>
  <c r="K40" i="61"/>
  <c r="J40" i="61"/>
  <c r="K39" i="61"/>
  <c r="J39" i="61"/>
  <c r="K38" i="61"/>
  <c r="J38" i="61"/>
  <c r="K37" i="61"/>
  <c r="G37" i="61"/>
  <c r="J37" i="61" s="1"/>
  <c r="I43" i="61" s="1"/>
  <c r="K36" i="61"/>
  <c r="AA12" i="61" s="1"/>
  <c r="J36" i="61"/>
  <c r="G36" i="61"/>
  <c r="G43" i="61" s="1"/>
  <c r="W35" i="61"/>
  <c r="T35" i="61"/>
  <c r="T34" i="61"/>
  <c r="W34" i="61" s="1"/>
  <c r="E33" i="61"/>
  <c r="T32" i="61"/>
  <c r="W32" i="61" s="1"/>
  <c r="K32" i="61"/>
  <c r="G32" i="61"/>
  <c r="J32" i="61" s="1"/>
  <c r="T31" i="61"/>
  <c r="W31" i="61" s="1"/>
  <c r="K31" i="61"/>
  <c r="J31" i="61"/>
  <c r="G31" i="61"/>
  <c r="T30" i="61"/>
  <c r="W30" i="61" s="1"/>
  <c r="K30" i="61"/>
  <c r="J30" i="61"/>
  <c r="G30" i="61"/>
  <c r="G33" i="61" s="1"/>
  <c r="W29" i="61"/>
  <c r="T29" i="61"/>
  <c r="W28" i="61"/>
  <c r="T28" i="61"/>
  <c r="E28" i="61"/>
  <c r="W27" i="61"/>
  <c r="T27" i="61"/>
  <c r="T26" i="61"/>
  <c r="W26" i="61" s="1"/>
  <c r="G26" i="61"/>
  <c r="J26" i="61" s="1"/>
  <c r="G25" i="61"/>
  <c r="G28" i="61" s="1"/>
  <c r="W24" i="61"/>
  <c r="T24" i="61"/>
  <c r="J24" i="61"/>
  <c r="G24" i="61"/>
  <c r="T23" i="61"/>
  <c r="W23" i="61" s="1"/>
  <c r="T22" i="61"/>
  <c r="W22" i="61" s="1"/>
  <c r="T21" i="61"/>
  <c r="W21" i="61" s="1"/>
  <c r="T20" i="61"/>
  <c r="W20" i="61" s="1"/>
  <c r="W19" i="61"/>
  <c r="X19" i="61" s="1"/>
  <c r="AA20" i="61" s="1"/>
  <c r="T19" i="61"/>
  <c r="AA18" i="61"/>
  <c r="T18" i="61"/>
  <c r="W18" i="61" s="1"/>
  <c r="X18" i="61" s="1"/>
  <c r="AA19" i="61" s="1"/>
  <c r="T17" i="61"/>
  <c r="W17" i="61" s="1"/>
  <c r="G17" i="61"/>
  <c r="J17" i="61" s="1"/>
  <c r="T16" i="61"/>
  <c r="W16" i="61" s="1"/>
  <c r="J16" i="61"/>
  <c r="G16" i="61"/>
  <c r="T15" i="61"/>
  <c r="W15" i="61" s="1"/>
  <c r="G15" i="61"/>
  <c r="J15" i="61" s="1"/>
  <c r="W14" i="61"/>
  <c r="T14" i="61"/>
  <c r="J14" i="61"/>
  <c r="G14" i="61"/>
  <c r="AA13" i="61"/>
  <c r="T13" i="61"/>
  <c r="W13" i="61" s="1"/>
  <c r="X13" i="61" s="1"/>
  <c r="AA17" i="61" s="1"/>
  <c r="G13" i="61"/>
  <c r="G22" i="61" s="1"/>
  <c r="T12" i="61"/>
  <c r="W12" i="61" s="1"/>
  <c r="AA11" i="61"/>
  <c r="X11" i="61"/>
  <c r="AA16" i="61" s="1"/>
  <c r="W11" i="61"/>
  <c r="T11" i="61"/>
  <c r="T10" i="61"/>
  <c r="W10" i="61" s="1"/>
  <c r="G10" i="61"/>
  <c r="T9" i="61"/>
  <c r="W9" i="61" s="1"/>
  <c r="X9" i="61" s="1"/>
  <c r="AA15" i="61" s="1"/>
  <c r="G9" i="61"/>
  <c r="J9" i="61" s="1"/>
  <c r="AA8" i="61"/>
  <c r="W8" i="61"/>
  <c r="T8" i="61"/>
  <c r="T37" i="61" s="1"/>
  <c r="G8" i="61"/>
  <c r="J8" i="61" s="1"/>
  <c r="K7" i="61"/>
  <c r="G7" i="61"/>
  <c r="J7" i="61" s="1"/>
  <c r="I10" i="61" l="1"/>
  <c r="G51" i="61"/>
  <c r="V37" i="61"/>
  <c r="I33" i="61"/>
  <c r="J25" i="61"/>
  <c r="K24" i="61" s="1"/>
  <c r="AA10" i="61" s="1"/>
  <c r="X8" i="61"/>
  <c r="AA14" i="61" s="1"/>
  <c r="J13" i="61"/>
  <c r="I22" i="61" s="1"/>
  <c r="I28" i="61" l="1"/>
  <c r="I51" i="61"/>
  <c r="O39" i="61" s="1"/>
  <c r="K13" i="61"/>
  <c r="AA9" i="61" s="1"/>
  <c r="AA21" i="61" s="1"/>
  <c r="O45" i="61" l="1"/>
  <c r="O43" i="61"/>
  <c r="I51" i="50" l="1"/>
  <c r="G51" i="50"/>
  <c r="I49" i="50"/>
  <c r="G49" i="50"/>
  <c r="K48" i="50"/>
  <c r="J48" i="50"/>
  <c r="K47" i="50"/>
  <c r="J47" i="50"/>
  <c r="K46" i="50"/>
  <c r="J46" i="50"/>
  <c r="G46" i="50"/>
  <c r="O45" i="50"/>
  <c r="O43" i="50"/>
  <c r="I43" i="50"/>
  <c r="G43" i="50"/>
  <c r="K42" i="50"/>
  <c r="J42" i="50"/>
  <c r="K41" i="50"/>
  <c r="J41" i="50"/>
  <c r="K40" i="50"/>
  <c r="J40" i="50"/>
  <c r="O39" i="50"/>
  <c r="K39" i="50"/>
  <c r="J39" i="50"/>
  <c r="K38" i="50"/>
  <c r="J38" i="50"/>
  <c r="V37" i="50"/>
  <c r="T37" i="50"/>
  <c r="K37" i="50"/>
  <c r="J37" i="50"/>
  <c r="G37" i="50"/>
  <c r="K36" i="50"/>
  <c r="J36" i="50"/>
  <c r="G36" i="50"/>
  <c r="W35" i="50"/>
  <c r="T35" i="50"/>
  <c r="W34" i="50"/>
  <c r="T34" i="50"/>
  <c r="I33" i="50"/>
  <c r="G33" i="50"/>
  <c r="E33" i="50"/>
  <c r="W32" i="50"/>
  <c r="T32" i="50"/>
  <c r="K32" i="50"/>
  <c r="J32" i="50"/>
  <c r="G32" i="50"/>
  <c r="W31" i="50"/>
  <c r="T31" i="50"/>
  <c r="K31" i="50"/>
  <c r="J31" i="50"/>
  <c r="G31" i="50"/>
  <c r="W30" i="50"/>
  <c r="T30" i="50"/>
  <c r="K30" i="50"/>
  <c r="J30" i="50"/>
  <c r="G30" i="50"/>
  <c r="W29" i="50"/>
  <c r="T29" i="50"/>
  <c r="W28" i="50"/>
  <c r="T28" i="50"/>
  <c r="I28" i="50"/>
  <c r="G28" i="50"/>
  <c r="E28" i="50"/>
  <c r="W27" i="50"/>
  <c r="T27" i="50"/>
  <c r="W26" i="50"/>
  <c r="T26" i="50"/>
  <c r="J26" i="50"/>
  <c r="G26" i="50"/>
  <c r="J25" i="50"/>
  <c r="G25" i="50"/>
  <c r="W24" i="50"/>
  <c r="T24" i="50"/>
  <c r="K24" i="50"/>
  <c r="J24" i="50"/>
  <c r="G24" i="50"/>
  <c r="W23" i="50"/>
  <c r="T23" i="50"/>
  <c r="W22" i="50"/>
  <c r="T22" i="50"/>
  <c r="I22" i="50"/>
  <c r="G22" i="50"/>
  <c r="AA21" i="50"/>
  <c r="W21" i="50"/>
  <c r="T21" i="50"/>
  <c r="AA20" i="50"/>
  <c r="W20" i="50"/>
  <c r="T20" i="50"/>
  <c r="AA19" i="50"/>
  <c r="X19" i="50"/>
  <c r="W19" i="50"/>
  <c r="T19" i="50"/>
  <c r="AA18" i="50"/>
  <c r="X18" i="50"/>
  <c r="W18" i="50"/>
  <c r="T18" i="50"/>
  <c r="AA17" i="50"/>
  <c r="W17" i="50"/>
  <c r="T17" i="50"/>
  <c r="J17" i="50"/>
  <c r="G17" i="50"/>
  <c r="AA16" i="50"/>
  <c r="W16" i="50"/>
  <c r="T16" i="50"/>
  <c r="J16" i="50"/>
  <c r="G16" i="50"/>
  <c r="AA15" i="50"/>
  <c r="W15" i="50"/>
  <c r="T15" i="50"/>
  <c r="J15" i="50"/>
  <c r="G15" i="50"/>
  <c r="AA14" i="50"/>
  <c r="W14" i="50"/>
  <c r="T14" i="50"/>
  <c r="J14" i="50"/>
  <c r="G14" i="50"/>
  <c r="AA13" i="50"/>
  <c r="X13" i="50"/>
  <c r="W13" i="50"/>
  <c r="T13" i="50"/>
  <c r="K13" i="50"/>
  <c r="J13" i="50"/>
  <c r="G13" i="50"/>
  <c r="AA12" i="50"/>
  <c r="W12" i="50"/>
  <c r="T12" i="50"/>
  <c r="AA11" i="50"/>
  <c r="X11" i="50"/>
  <c r="W11" i="50"/>
  <c r="T11" i="50"/>
  <c r="AA10" i="50"/>
  <c r="W10" i="50"/>
  <c r="T10" i="50"/>
  <c r="I10" i="50"/>
  <c r="G10" i="50"/>
  <c r="AA9" i="50"/>
  <c r="X9" i="50"/>
  <c r="W9" i="50"/>
  <c r="T9" i="50"/>
  <c r="J9" i="50"/>
  <c r="G9" i="50"/>
  <c r="AA8" i="50"/>
  <c r="X8" i="50"/>
  <c r="W8" i="50"/>
  <c r="T8" i="50"/>
  <c r="J8" i="50"/>
  <c r="G8" i="50"/>
  <c r="K7" i="50"/>
  <c r="J7" i="50"/>
  <c r="G7" i="50"/>
  <c r="I51" i="49"/>
  <c r="G51" i="49"/>
  <c r="I49" i="49"/>
  <c r="G49" i="49"/>
  <c r="K48" i="49"/>
  <c r="J48" i="49"/>
  <c r="K47" i="49"/>
  <c r="J47" i="49"/>
  <c r="K46" i="49"/>
  <c r="J46" i="49"/>
  <c r="G46" i="49"/>
  <c r="O45" i="49"/>
  <c r="O43" i="49"/>
  <c r="I43" i="49"/>
  <c r="G43" i="49"/>
  <c r="K42" i="49"/>
  <c r="J42" i="49"/>
  <c r="K41" i="49"/>
  <c r="J41" i="49"/>
  <c r="K40" i="49"/>
  <c r="J40" i="49"/>
  <c r="O39" i="49"/>
  <c r="K39" i="49"/>
  <c r="J39" i="49"/>
  <c r="K38" i="49"/>
  <c r="J38" i="49"/>
  <c r="V37" i="49"/>
  <c r="T37" i="49"/>
  <c r="K37" i="49"/>
  <c r="J37" i="49"/>
  <c r="G37" i="49"/>
  <c r="K36" i="49"/>
  <c r="J36" i="49"/>
  <c r="G36" i="49"/>
  <c r="W35" i="49"/>
  <c r="T35" i="49"/>
  <c r="W34" i="49"/>
  <c r="T34" i="49"/>
  <c r="I33" i="49"/>
  <c r="G33" i="49"/>
  <c r="E33" i="49"/>
  <c r="W32" i="49"/>
  <c r="T32" i="49"/>
  <c r="K32" i="49"/>
  <c r="J32" i="49"/>
  <c r="G32" i="49"/>
  <c r="W31" i="49"/>
  <c r="T31" i="49"/>
  <c r="K31" i="49"/>
  <c r="J31" i="49"/>
  <c r="G31" i="49"/>
  <c r="W30" i="49"/>
  <c r="T30" i="49"/>
  <c r="K30" i="49"/>
  <c r="J30" i="49"/>
  <c r="G30" i="49"/>
  <c r="W29" i="49"/>
  <c r="T29" i="49"/>
  <c r="W28" i="49"/>
  <c r="T28" i="49"/>
  <c r="I28" i="49"/>
  <c r="G28" i="49"/>
  <c r="E28" i="49"/>
  <c r="W27" i="49"/>
  <c r="T27" i="49"/>
  <c r="W26" i="49"/>
  <c r="T26" i="49"/>
  <c r="J26" i="49"/>
  <c r="G26" i="49"/>
  <c r="J25" i="49"/>
  <c r="G25" i="49"/>
  <c r="W24" i="49"/>
  <c r="T24" i="49"/>
  <c r="K24" i="49"/>
  <c r="J24" i="49"/>
  <c r="G24" i="49"/>
  <c r="W23" i="49"/>
  <c r="T23" i="49"/>
  <c r="W22" i="49"/>
  <c r="T22" i="49"/>
  <c r="I22" i="49"/>
  <c r="G22" i="49"/>
  <c r="AA21" i="49"/>
  <c r="W21" i="49"/>
  <c r="T21" i="49"/>
  <c r="AA20" i="49"/>
  <c r="W20" i="49"/>
  <c r="T20" i="49"/>
  <c r="AA19" i="49"/>
  <c r="X19" i="49"/>
  <c r="W19" i="49"/>
  <c r="T19" i="49"/>
  <c r="AA18" i="49"/>
  <c r="X18" i="49"/>
  <c r="W18" i="49"/>
  <c r="T18" i="49"/>
  <c r="AA17" i="49"/>
  <c r="W17" i="49"/>
  <c r="T17" i="49"/>
  <c r="J17" i="49"/>
  <c r="G17" i="49"/>
  <c r="AA16" i="49"/>
  <c r="W16" i="49"/>
  <c r="T16" i="49"/>
  <c r="J16" i="49"/>
  <c r="G16" i="49"/>
  <c r="AA15" i="49"/>
  <c r="W15" i="49"/>
  <c r="T15" i="49"/>
  <c r="J15" i="49"/>
  <c r="G15" i="49"/>
  <c r="AA14" i="49"/>
  <c r="W14" i="49"/>
  <c r="T14" i="49"/>
  <c r="J14" i="49"/>
  <c r="G14" i="49"/>
  <c r="AA13" i="49"/>
  <c r="X13" i="49"/>
  <c r="W13" i="49"/>
  <c r="T13" i="49"/>
  <c r="K13" i="49"/>
  <c r="J13" i="49"/>
  <c r="G13" i="49"/>
  <c r="AA12" i="49"/>
  <c r="W12" i="49"/>
  <c r="T12" i="49"/>
  <c r="AA11" i="49"/>
  <c r="X11" i="49"/>
  <c r="W11" i="49"/>
  <c r="T11" i="49"/>
  <c r="AA10" i="49"/>
  <c r="W10" i="49"/>
  <c r="T10" i="49"/>
  <c r="I10" i="49"/>
  <c r="G10" i="49"/>
  <c r="AA9" i="49"/>
  <c r="X9" i="49"/>
  <c r="W9" i="49"/>
  <c r="T9" i="49"/>
  <c r="J9" i="49"/>
  <c r="G9" i="49"/>
  <c r="AA8" i="49"/>
  <c r="X8" i="49"/>
  <c r="W8" i="49"/>
  <c r="T8" i="49"/>
  <c r="J8" i="49"/>
  <c r="G8" i="49"/>
  <c r="K7" i="49"/>
  <c r="J7" i="49"/>
  <c r="G7" i="49"/>
  <c r="I51" i="48"/>
  <c r="G51" i="48"/>
  <c r="I49" i="48"/>
  <c r="G49" i="48"/>
  <c r="K48" i="48"/>
  <c r="J48" i="48"/>
  <c r="K47" i="48"/>
  <c r="J47" i="48"/>
  <c r="K46" i="48"/>
  <c r="J46" i="48"/>
  <c r="G46" i="48"/>
  <c r="O45" i="48"/>
  <c r="O43" i="48"/>
  <c r="I43" i="48"/>
  <c r="G43" i="48"/>
  <c r="K42" i="48"/>
  <c r="J42" i="48"/>
  <c r="K41" i="48"/>
  <c r="J41" i="48"/>
  <c r="K40" i="48"/>
  <c r="J40" i="48"/>
  <c r="O39" i="48"/>
  <c r="K39" i="48"/>
  <c r="J39" i="48"/>
  <c r="K38" i="48"/>
  <c r="J38" i="48"/>
  <c r="V37" i="48"/>
  <c r="T37" i="48"/>
  <c r="K37" i="48"/>
  <c r="J37" i="48"/>
  <c r="G37" i="48"/>
  <c r="K36" i="48"/>
  <c r="J36" i="48"/>
  <c r="G36" i="48"/>
  <c r="W35" i="48"/>
  <c r="T35" i="48"/>
  <c r="W34" i="48"/>
  <c r="T34" i="48"/>
  <c r="I33" i="48"/>
  <c r="G33" i="48"/>
  <c r="E33" i="48"/>
  <c r="W32" i="48"/>
  <c r="T32" i="48"/>
  <c r="K32" i="48"/>
  <c r="J32" i="48"/>
  <c r="G32" i="48"/>
  <c r="W31" i="48"/>
  <c r="T31" i="48"/>
  <c r="K31" i="48"/>
  <c r="J31" i="48"/>
  <c r="G31" i="48"/>
  <c r="W30" i="48"/>
  <c r="T30" i="48"/>
  <c r="K30" i="48"/>
  <c r="J30" i="48"/>
  <c r="G30" i="48"/>
  <c r="W29" i="48"/>
  <c r="T29" i="48"/>
  <c r="W28" i="48"/>
  <c r="T28" i="48"/>
  <c r="I28" i="48"/>
  <c r="G28" i="48"/>
  <c r="E28" i="48"/>
  <c r="W27" i="48"/>
  <c r="T27" i="48"/>
  <c r="W26" i="48"/>
  <c r="T26" i="48"/>
  <c r="J26" i="48"/>
  <c r="G26" i="48"/>
  <c r="J25" i="48"/>
  <c r="G25" i="48"/>
  <c r="W24" i="48"/>
  <c r="T24" i="48"/>
  <c r="K24" i="48"/>
  <c r="J24" i="48"/>
  <c r="G24" i="48"/>
  <c r="W23" i="48"/>
  <c r="T23" i="48"/>
  <c r="W22" i="48"/>
  <c r="T22" i="48"/>
  <c r="I22" i="48"/>
  <c r="G22" i="48"/>
  <c r="AA21" i="48"/>
  <c r="W21" i="48"/>
  <c r="T21" i="48"/>
  <c r="AA20" i="48"/>
  <c r="W20" i="48"/>
  <c r="T20" i="48"/>
  <c r="AA19" i="48"/>
  <c r="X19" i="48"/>
  <c r="W19" i="48"/>
  <c r="T19" i="48"/>
  <c r="AA18" i="48"/>
  <c r="X18" i="48"/>
  <c r="W18" i="48"/>
  <c r="T18" i="48"/>
  <c r="AA17" i="48"/>
  <c r="W17" i="48"/>
  <c r="T17" i="48"/>
  <c r="J17" i="48"/>
  <c r="G17" i="48"/>
  <c r="AA16" i="48"/>
  <c r="W16" i="48"/>
  <c r="T16" i="48"/>
  <c r="J16" i="48"/>
  <c r="G16" i="48"/>
  <c r="AA15" i="48"/>
  <c r="W15" i="48"/>
  <c r="T15" i="48"/>
  <c r="J15" i="48"/>
  <c r="G15" i="48"/>
  <c r="AA14" i="48"/>
  <c r="W14" i="48"/>
  <c r="T14" i="48"/>
  <c r="J14" i="48"/>
  <c r="G14" i="48"/>
  <c r="AA13" i="48"/>
  <c r="X13" i="48"/>
  <c r="W13" i="48"/>
  <c r="T13" i="48"/>
  <c r="K13" i="48"/>
  <c r="J13" i="48"/>
  <c r="G13" i="48"/>
  <c r="AA12" i="48"/>
  <c r="W12" i="48"/>
  <c r="T12" i="48"/>
  <c r="AA11" i="48"/>
  <c r="X11" i="48"/>
  <c r="W11" i="48"/>
  <c r="T11" i="48"/>
  <c r="AA10" i="48"/>
  <c r="W10" i="48"/>
  <c r="T10" i="48"/>
  <c r="I10" i="48"/>
  <c r="G10" i="48"/>
  <c r="AA9" i="48"/>
  <c r="X9" i="48"/>
  <c r="W9" i="48"/>
  <c r="T9" i="48"/>
  <c r="J9" i="48"/>
  <c r="G9" i="48"/>
  <c r="AA8" i="48"/>
  <c r="X8" i="48"/>
  <c r="W8" i="48"/>
  <c r="T8" i="48"/>
  <c r="J8" i="48"/>
  <c r="G8" i="48"/>
  <c r="K7" i="48"/>
  <c r="J7" i="48"/>
  <c r="G7" i="48"/>
  <c r="I51" i="51"/>
  <c r="G51" i="51"/>
  <c r="I49" i="51"/>
  <c r="G49" i="51"/>
  <c r="K48" i="51"/>
  <c r="J48" i="51"/>
  <c r="K47" i="51"/>
  <c r="J47" i="51"/>
  <c r="K46" i="51"/>
  <c r="J46" i="51"/>
  <c r="G46" i="51"/>
  <c r="O45" i="51"/>
  <c r="O43" i="51"/>
  <c r="I43" i="51"/>
  <c r="G43" i="51"/>
  <c r="K42" i="51"/>
  <c r="J42" i="51"/>
  <c r="K41" i="51"/>
  <c r="J41" i="51"/>
  <c r="K40" i="51"/>
  <c r="J40" i="51"/>
  <c r="O39" i="51"/>
  <c r="K39" i="51"/>
  <c r="J39" i="51"/>
  <c r="K38" i="51"/>
  <c r="J38" i="51"/>
  <c r="V37" i="51"/>
  <c r="T37" i="51"/>
  <c r="K37" i="51"/>
  <c r="J37" i="51"/>
  <c r="G37" i="51"/>
  <c r="K36" i="51"/>
  <c r="J36" i="51"/>
  <c r="G36" i="51"/>
  <c r="W35" i="51"/>
  <c r="T35" i="51"/>
  <c r="W34" i="51"/>
  <c r="T34" i="51"/>
  <c r="I33" i="51"/>
  <c r="G33" i="51"/>
  <c r="E33" i="51"/>
  <c r="W32" i="51"/>
  <c r="T32" i="51"/>
  <c r="K32" i="51"/>
  <c r="J32" i="51"/>
  <c r="G32" i="51"/>
  <c r="W31" i="51"/>
  <c r="T31" i="51"/>
  <c r="K31" i="51"/>
  <c r="J31" i="51"/>
  <c r="G31" i="51"/>
  <c r="W30" i="51"/>
  <c r="T30" i="51"/>
  <c r="K30" i="51"/>
  <c r="J30" i="51"/>
  <c r="G30" i="51"/>
  <c r="W29" i="51"/>
  <c r="T29" i="51"/>
  <c r="W28" i="51"/>
  <c r="T28" i="51"/>
  <c r="I28" i="51"/>
  <c r="G28" i="51"/>
  <c r="E28" i="51"/>
  <c r="W27" i="51"/>
  <c r="T27" i="51"/>
  <c r="W26" i="51"/>
  <c r="T26" i="51"/>
  <c r="J26" i="51"/>
  <c r="G26" i="51"/>
  <c r="J25" i="51"/>
  <c r="G25" i="51"/>
  <c r="W24" i="51"/>
  <c r="T24" i="51"/>
  <c r="K24" i="51"/>
  <c r="J24" i="51"/>
  <c r="G24" i="51"/>
  <c r="W23" i="51"/>
  <c r="T23" i="51"/>
  <c r="W22" i="51"/>
  <c r="T22" i="51"/>
  <c r="I22" i="51"/>
  <c r="G22" i="51"/>
  <c r="AA21" i="51"/>
  <c r="W21" i="51"/>
  <c r="T21" i="51"/>
  <c r="AA20" i="51"/>
  <c r="W20" i="51"/>
  <c r="T20" i="51"/>
  <c r="AA19" i="51"/>
  <c r="X19" i="51"/>
  <c r="W19" i="51"/>
  <c r="T19" i="51"/>
  <c r="AA18" i="51"/>
  <c r="X18" i="51"/>
  <c r="W18" i="51"/>
  <c r="T18" i="51"/>
  <c r="AA17" i="51"/>
  <c r="W17" i="51"/>
  <c r="T17" i="51"/>
  <c r="J17" i="51"/>
  <c r="G17" i="51"/>
  <c r="AA16" i="51"/>
  <c r="W16" i="51"/>
  <c r="T16" i="51"/>
  <c r="J16" i="51"/>
  <c r="G16" i="51"/>
  <c r="AA15" i="51"/>
  <c r="W15" i="51"/>
  <c r="T15" i="51"/>
  <c r="J15" i="51"/>
  <c r="G15" i="51"/>
  <c r="AA14" i="51"/>
  <c r="W14" i="51"/>
  <c r="T14" i="51"/>
  <c r="J14" i="51"/>
  <c r="G14" i="51"/>
  <c r="AA13" i="51"/>
  <c r="X13" i="51"/>
  <c r="W13" i="51"/>
  <c r="T13" i="51"/>
  <c r="K13" i="51"/>
  <c r="J13" i="51"/>
  <c r="G13" i="51"/>
  <c r="AA12" i="51"/>
  <c r="W12" i="51"/>
  <c r="T12" i="51"/>
  <c r="AA11" i="51"/>
  <c r="X11" i="51"/>
  <c r="W11" i="51"/>
  <c r="T11" i="51"/>
  <c r="AA10" i="51"/>
  <c r="W10" i="51"/>
  <c r="T10" i="51"/>
  <c r="I10" i="51"/>
  <c r="G10" i="51"/>
  <c r="AA9" i="51"/>
  <c r="X9" i="51"/>
  <c r="W9" i="51"/>
  <c r="T9" i="51"/>
  <c r="J9" i="51"/>
  <c r="G9" i="51"/>
  <c r="AA8" i="51"/>
  <c r="X8" i="51"/>
  <c r="W8" i="51"/>
  <c r="T8" i="51"/>
  <c r="J8" i="51"/>
  <c r="G8" i="51"/>
  <c r="K7" i="51"/>
  <c r="J7" i="51"/>
  <c r="G7" i="51"/>
  <c r="G51" i="58"/>
  <c r="I49" i="58"/>
  <c r="G49" i="58"/>
  <c r="K48" i="58"/>
  <c r="J48" i="58"/>
  <c r="K47" i="58"/>
  <c r="J47" i="58"/>
  <c r="K46" i="58"/>
  <c r="J46" i="58"/>
  <c r="G46" i="58"/>
  <c r="I43" i="58"/>
  <c r="G43" i="58"/>
  <c r="K42" i="58"/>
  <c r="J42" i="58"/>
  <c r="K41" i="58"/>
  <c r="J41" i="58"/>
  <c r="K40" i="58"/>
  <c r="J40" i="58"/>
  <c r="K39" i="58"/>
  <c r="J39" i="58"/>
  <c r="K38" i="58"/>
  <c r="J38" i="58"/>
  <c r="V37" i="58"/>
  <c r="T37" i="58"/>
  <c r="K37" i="58"/>
  <c r="J37" i="58"/>
  <c r="G37" i="58"/>
  <c r="K36" i="58"/>
  <c r="J36" i="58"/>
  <c r="G36" i="58"/>
  <c r="W35" i="58"/>
  <c r="T35" i="58"/>
  <c r="W34" i="58"/>
  <c r="T34" i="58"/>
  <c r="I33" i="58"/>
  <c r="G33" i="58"/>
  <c r="E33" i="58"/>
  <c r="W32" i="58"/>
  <c r="T32" i="58"/>
  <c r="K32" i="58"/>
  <c r="J32" i="58"/>
  <c r="G32" i="58"/>
  <c r="W31" i="58"/>
  <c r="T31" i="58"/>
  <c r="K31" i="58"/>
  <c r="J31" i="58"/>
  <c r="G31" i="58"/>
  <c r="W30" i="58"/>
  <c r="T30" i="58"/>
  <c r="K30" i="58"/>
  <c r="J30" i="58"/>
  <c r="G30" i="58"/>
  <c r="W29" i="58"/>
  <c r="T29" i="58"/>
  <c r="W28" i="58"/>
  <c r="T28" i="58"/>
  <c r="I28" i="58"/>
  <c r="G28" i="58"/>
  <c r="E28" i="58"/>
  <c r="W27" i="58"/>
  <c r="T27" i="58"/>
  <c r="W26" i="58"/>
  <c r="T26" i="58"/>
  <c r="J26" i="58"/>
  <c r="G26" i="58"/>
  <c r="J25" i="58"/>
  <c r="G25" i="58"/>
  <c r="W24" i="58"/>
  <c r="T24" i="58"/>
  <c r="K24" i="58"/>
  <c r="J24" i="58"/>
  <c r="G24" i="58"/>
  <c r="W23" i="58"/>
  <c r="T23" i="58"/>
  <c r="W22" i="58"/>
  <c r="T22" i="58"/>
  <c r="G22" i="58"/>
  <c r="W21" i="58"/>
  <c r="T21" i="58"/>
  <c r="AA20" i="58"/>
  <c r="W20" i="58"/>
  <c r="T20" i="58"/>
  <c r="AA19" i="58"/>
  <c r="X19" i="58"/>
  <c r="W19" i="58"/>
  <c r="T19" i="58"/>
  <c r="AA18" i="58"/>
  <c r="X18" i="58"/>
  <c r="W18" i="58"/>
  <c r="T18" i="58"/>
  <c r="AA17" i="58"/>
  <c r="W17" i="58"/>
  <c r="T17" i="58"/>
  <c r="J17" i="58"/>
  <c r="I22" i="58" s="1"/>
  <c r="I51" i="58" s="1"/>
  <c r="O39" i="58" s="1"/>
  <c r="G17" i="58"/>
  <c r="AA16" i="58"/>
  <c r="W16" i="58"/>
  <c r="T16" i="58"/>
  <c r="J16" i="58"/>
  <c r="G16" i="58"/>
  <c r="AA15" i="58"/>
  <c r="W15" i="58"/>
  <c r="T15" i="58"/>
  <c r="J15" i="58"/>
  <c r="G15" i="58"/>
  <c r="AA14" i="58"/>
  <c r="W14" i="58"/>
  <c r="T14" i="58"/>
  <c r="J14" i="58"/>
  <c r="G14" i="58"/>
  <c r="AA13" i="58"/>
  <c r="X13" i="58"/>
  <c r="W13" i="58"/>
  <c r="T13" i="58"/>
  <c r="J13" i="58"/>
  <c r="G13" i="58"/>
  <c r="AA12" i="58"/>
  <c r="W12" i="58"/>
  <c r="T12" i="58"/>
  <c r="AA11" i="58"/>
  <c r="X11" i="58"/>
  <c r="W11" i="58"/>
  <c r="T11" i="58"/>
  <c r="AA10" i="58"/>
  <c r="W10" i="58"/>
  <c r="T10" i="58"/>
  <c r="I10" i="58"/>
  <c r="G10" i="58"/>
  <c r="X9" i="58"/>
  <c r="W9" i="58"/>
  <c r="T9" i="58"/>
  <c r="J9" i="58"/>
  <c r="G9" i="58"/>
  <c r="AA8" i="58"/>
  <c r="X8" i="58"/>
  <c r="W8" i="58"/>
  <c r="T8" i="58"/>
  <c r="J8" i="58"/>
  <c r="G8" i="58"/>
  <c r="K7" i="58"/>
  <c r="J7" i="58"/>
  <c r="G7" i="58"/>
  <c r="I51" i="59"/>
  <c r="G51" i="59"/>
  <c r="I49" i="59"/>
  <c r="G49" i="59"/>
  <c r="K48" i="59"/>
  <c r="J48" i="59"/>
  <c r="K47" i="59"/>
  <c r="J47" i="59"/>
  <c r="K46" i="59"/>
  <c r="J46" i="59"/>
  <c r="G46" i="59"/>
  <c r="O45" i="59"/>
  <c r="O43" i="59"/>
  <c r="I43" i="59"/>
  <c r="G43" i="59"/>
  <c r="K42" i="59"/>
  <c r="J42" i="59"/>
  <c r="K41" i="59"/>
  <c r="J41" i="59"/>
  <c r="K40" i="59"/>
  <c r="J40" i="59"/>
  <c r="O39" i="59"/>
  <c r="K39" i="59"/>
  <c r="J39" i="59"/>
  <c r="K38" i="59"/>
  <c r="J38" i="59"/>
  <c r="V37" i="59"/>
  <c r="T37" i="59"/>
  <c r="K37" i="59"/>
  <c r="J37" i="59"/>
  <c r="G37" i="59"/>
  <c r="K36" i="59"/>
  <c r="J36" i="59"/>
  <c r="G36" i="59"/>
  <c r="W35" i="59"/>
  <c r="T35" i="59"/>
  <c r="W34" i="59"/>
  <c r="T34" i="59"/>
  <c r="I33" i="59"/>
  <c r="G33" i="59"/>
  <c r="E33" i="59"/>
  <c r="W32" i="59"/>
  <c r="T32" i="59"/>
  <c r="K32" i="59"/>
  <c r="J32" i="59"/>
  <c r="G32" i="59"/>
  <c r="W31" i="59"/>
  <c r="T31" i="59"/>
  <c r="K31" i="59"/>
  <c r="J31" i="59"/>
  <c r="G31" i="59"/>
  <c r="W30" i="59"/>
  <c r="T30" i="59"/>
  <c r="K30" i="59"/>
  <c r="J30" i="59"/>
  <c r="G30" i="59"/>
  <c r="W29" i="59"/>
  <c r="T29" i="59"/>
  <c r="W28" i="59"/>
  <c r="T28" i="59"/>
  <c r="I28" i="59"/>
  <c r="G28" i="59"/>
  <c r="E28" i="59"/>
  <c r="W27" i="59"/>
  <c r="T27" i="59"/>
  <c r="W26" i="59"/>
  <c r="T26" i="59"/>
  <c r="J26" i="59"/>
  <c r="G26" i="59"/>
  <c r="J25" i="59"/>
  <c r="G25" i="59"/>
  <c r="W24" i="59"/>
  <c r="T24" i="59"/>
  <c r="K24" i="59"/>
  <c r="J24" i="59"/>
  <c r="G24" i="59"/>
  <c r="W23" i="59"/>
  <c r="T23" i="59"/>
  <c r="W22" i="59"/>
  <c r="T22" i="59"/>
  <c r="I22" i="59"/>
  <c r="G22" i="59"/>
  <c r="AA21" i="59"/>
  <c r="W21" i="59"/>
  <c r="T21" i="59"/>
  <c r="AA20" i="59"/>
  <c r="W20" i="59"/>
  <c r="T20" i="59"/>
  <c r="AA19" i="59"/>
  <c r="X19" i="59"/>
  <c r="W19" i="59"/>
  <c r="T19" i="59"/>
  <c r="AA18" i="59"/>
  <c r="X18" i="59"/>
  <c r="W18" i="59"/>
  <c r="T18" i="59"/>
  <c r="AA17" i="59"/>
  <c r="W17" i="59"/>
  <c r="T17" i="59"/>
  <c r="J17" i="59"/>
  <c r="G17" i="59"/>
  <c r="AA16" i="59"/>
  <c r="W16" i="59"/>
  <c r="T16" i="59"/>
  <c r="J16" i="59"/>
  <c r="G16" i="59"/>
  <c r="AA15" i="59"/>
  <c r="W15" i="59"/>
  <c r="T15" i="59"/>
  <c r="J15" i="59"/>
  <c r="G15" i="59"/>
  <c r="AA14" i="59"/>
  <c r="W14" i="59"/>
  <c r="T14" i="59"/>
  <c r="J14" i="59"/>
  <c r="G14" i="59"/>
  <c r="AA13" i="59"/>
  <c r="X13" i="59"/>
  <c r="W13" i="59"/>
  <c r="T13" i="59"/>
  <c r="K13" i="59"/>
  <c r="J13" i="59"/>
  <c r="G13" i="59"/>
  <c r="AA12" i="59"/>
  <c r="W12" i="59"/>
  <c r="T12" i="59"/>
  <c r="AA11" i="59"/>
  <c r="X11" i="59"/>
  <c r="W11" i="59"/>
  <c r="T11" i="59"/>
  <c r="AA10" i="59"/>
  <c r="W10" i="59"/>
  <c r="T10" i="59"/>
  <c r="I10" i="59"/>
  <c r="G10" i="59"/>
  <c r="AA9" i="59"/>
  <c r="X9" i="59"/>
  <c r="W9" i="59"/>
  <c r="T9" i="59"/>
  <c r="J9" i="59"/>
  <c r="G9" i="59"/>
  <c r="AA8" i="59"/>
  <c r="X8" i="59"/>
  <c r="W8" i="59"/>
  <c r="T8" i="59"/>
  <c r="J8" i="59"/>
  <c r="G8" i="59"/>
  <c r="K7" i="59"/>
  <c r="J7" i="59"/>
  <c r="G7" i="59"/>
  <c r="I51" i="46"/>
  <c r="G51" i="46"/>
  <c r="I49" i="46"/>
  <c r="G49" i="46"/>
  <c r="K48" i="46"/>
  <c r="J48" i="46"/>
  <c r="K47" i="46"/>
  <c r="J47" i="46"/>
  <c r="K46" i="46"/>
  <c r="J46" i="46"/>
  <c r="G46" i="46"/>
  <c r="O45" i="46"/>
  <c r="O43" i="46"/>
  <c r="I43" i="46"/>
  <c r="G43" i="46"/>
  <c r="K42" i="46"/>
  <c r="J42" i="46"/>
  <c r="K41" i="46"/>
  <c r="J41" i="46"/>
  <c r="K40" i="46"/>
  <c r="J40" i="46"/>
  <c r="O39" i="46"/>
  <c r="K39" i="46"/>
  <c r="J39" i="46"/>
  <c r="K38" i="46"/>
  <c r="J38" i="46"/>
  <c r="V37" i="46"/>
  <c r="T37" i="46"/>
  <c r="K37" i="46"/>
  <c r="J37" i="46"/>
  <c r="G37" i="46"/>
  <c r="K36" i="46"/>
  <c r="J36" i="46"/>
  <c r="G36" i="46"/>
  <c r="W35" i="46"/>
  <c r="T35" i="46"/>
  <c r="W34" i="46"/>
  <c r="T34" i="46"/>
  <c r="I33" i="46"/>
  <c r="G33" i="46"/>
  <c r="E33" i="46"/>
  <c r="W32" i="46"/>
  <c r="T32" i="46"/>
  <c r="K32" i="46"/>
  <c r="J32" i="46"/>
  <c r="G32" i="46"/>
  <c r="W31" i="46"/>
  <c r="T31" i="46"/>
  <c r="K31" i="46"/>
  <c r="J31" i="46"/>
  <c r="G31" i="46"/>
  <c r="W30" i="46"/>
  <c r="T30" i="46"/>
  <c r="K30" i="46"/>
  <c r="J30" i="46"/>
  <c r="G30" i="46"/>
  <c r="W29" i="46"/>
  <c r="T29" i="46"/>
  <c r="W28" i="46"/>
  <c r="T28" i="46"/>
  <c r="I28" i="46"/>
  <c r="G28" i="46"/>
  <c r="E28" i="46"/>
  <c r="W27" i="46"/>
  <c r="T27" i="46"/>
  <c r="W26" i="46"/>
  <c r="T26" i="46"/>
  <c r="J26" i="46"/>
  <c r="G26" i="46"/>
  <c r="J25" i="46"/>
  <c r="G25" i="46"/>
  <c r="W24" i="46"/>
  <c r="T24" i="46"/>
  <c r="K24" i="46"/>
  <c r="J24" i="46"/>
  <c r="G24" i="46"/>
  <c r="W23" i="46"/>
  <c r="T23" i="46"/>
  <c r="W22" i="46"/>
  <c r="T22" i="46"/>
  <c r="I22" i="46"/>
  <c r="G22" i="46"/>
  <c r="AA21" i="46"/>
  <c r="W21" i="46"/>
  <c r="T21" i="46"/>
  <c r="AA20" i="46"/>
  <c r="W20" i="46"/>
  <c r="T20" i="46"/>
  <c r="AA19" i="46"/>
  <c r="X19" i="46"/>
  <c r="W19" i="46"/>
  <c r="T19" i="46"/>
  <c r="AA18" i="46"/>
  <c r="X18" i="46"/>
  <c r="W18" i="46"/>
  <c r="T18" i="46"/>
  <c r="AA17" i="46"/>
  <c r="W17" i="46"/>
  <c r="T17" i="46"/>
  <c r="J17" i="46"/>
  <c r="G17" i="46"/>
  <c r="AA16" i="46"/>
  <c r="W16" i="46"/>
  <c r="T16" i="46"/>
  <c r="J16" i="46"/>
  <c r="G16" i="46"/>
  <c r="AA15" i="46"/>
  <c r="W15" i="46"/>
  <c r="T15" i="46"/>
  <c r="J15" i="46"/>
  <c r="G15" i="46"/>
  <c r="AA14" i="46"/>
  <c r="W14" i="46"/>
  <c r="T14" i="46"/>
  <c r="J14" i="46"/>
  <c r="G14" i="46"/>
  <c r="AA13" i="46"/>
  <c r="X13" i="46"/>
  <c r="W13" i="46"/>
  <c r="T13" i="46"/>
  <c r="K13" i="46"/>
  <c r="J13" i="46"/>
  <c r="G13" i="46"/>
  <c r="AA12" i="46"/>
  <c r="W12" i="46"/>
  <c r="T12" i="46"/>
  <c r="AA11" i="46"/>
  <c r="X11" i="46"/>
  <c r="W11" i="46"/>
  <c r="T11" i="46"/>
  <c r="AA10" i="46"/>
  <c r="W10" i="46"/>
  <c r="T10" i="46"/>
  <c r="I10" i="46"/>
  <c r="G10" i="46"/>
  <c r="AA9" i="46"/>
  <c r="X9" i="46"/>
  <c r="W9" i="46"/>
  <c r="T9" i="46"/>
  <c r="J9" i="46"/>
  <c r="G9" i="46"/>
  <c r="AA8" i="46"/>
  <c r="X8" i="46"/>
  <c r="W8" i="46"/>
  <c r="T8" i="46"/>
  <c r="J8" i="46"/>
  <c r="G8" i="46"/>
  <c r="K7" i="46"/>
  <c r="J7" i="46"/>
  <c r="G7" i="46"/>
  <c r="I54" i="23"/>
  <c r="G54" i="23"/>
  <c r="I52" i="23"/>
  <c r="G52" i="23"/>
  <c r="K51" i="23"/>
  <c r="J51" i="23"/>
  <c r="K50" i="23"/>
  <c r="J50" i="23"/>
  <c r="K49" i="23"/>
  <c r="J49" i="23"/>
  <c r="G49" i="23"/>
  <c r="O48" i="23"/>
  <c r="O46" i="23"/>
  <c r="I46" i="23"/>
  <c r="G46" i="23"/>
  <c r="K45" i="23"/>
  <c r="J45" i="23"/>
  <c r="G45" i="23"/>
  <c r="K44" i="23"/>
  <c r="J44" i="23"/>
  <c r="G44" i="23"/>
  <c r="K43" i="23"/>
  <c r="J43" i="23"/>
  <c r="G43" i="23"/>
  <c r="O42" i="23"/>
  <c r="K42" i="23"/>
  <c r="J42" i="23"/>
  <c r="K41" i="23"/>
  <c r="J41" i="23"/>
  <c r="G41" i="23"/>
  <c r="V40" i="23"/>
  <c r="T40" i="23"/>
  <c r="K40" i="23"/>
  <c r="J40" i="23"/>
  <c r="G40" i="23"/>
  <c r="K39" i="23"/>
  <c r="J39" i="23"/>
  <c r="G39" i="23"/>
  <c r="W38" i="23"/>
  <c r="T38" i="23"/>
  <c r="W37" i="23"/>
  <c r="T37" i="23"/>
  <c r="I36" i="23"/>
  <c r="G36" i="23"/>
  <c r="E36" i="23"/>
  <c r="W35" i="23"/>
  <c r="T35" i="23"/>
  <c r="K35" i="23"/>
  <c r="J35" i="23"/>
  <c r="G35" i="23"/>
  <c r="W34" i="23"/>
  <c r="T34" i="23"/>
  <c r="K34" i="23"/>
  <c r="J34" i="23"/>
  <c r="G34" i="23"/>
  <c r="W33" i="23"/>
  <c r="T33" i="23"/>
  <c r="K33" i="23"/>
  <c r="J33" i="23"/>
  <c r="G33" i="23"/>
  <c r="W32" i="23"/>
  <c r="T32" i="23"/>
  <c r="W31" i="23"/>
  <c r="T31" i="23"/>
  <c r="I31" i="23"/>
  <c r="G31" i="23"/>
  <c r="E31" i="23"/>
  <c r="W30" i="23"/>
  <c r="T30" i="23"/>
  <c r="W29" i="23"/>
  <c r="T29" i="23"/>
  <c r="J29" i="23"/>
  <c r="G29" i="23"/>
  <c r="J28" i="23"/>
  <c r="G28" i="23"/>
  <c r="W27" i="23"/>
  <c r="T27" i="23"/>
  <c r="K27" i="23"/>
  <c r="J27" i="23"/>
  <c r="G27" i="23"/>
  <c r="W26" i="23"/>
  <c r="T26" i="23"/>
  <c r="W25" i="23"/>
  <c r="T25" i="23"/>
  <c r="I25" i="23"/>
  <c r="G25" i="23"/>
  <c r="AA24" i="23"/>
  <c r="W24" i="23"/>
  <c r="T24" i="23"/>
  <c r="AA23" i="23"/>
  <c r="W23" i="23"/>
  <c r="T23" i="23"/>
  <c r="AA22" i="23"/>
  <c r="X22" i="23"/>
  <c r="W22" i="23"/>
  <c r="T22" i="23"/>
  <c r="AA21" i="23"/>
  <c r="X21" i="23"/>
  <c r="W21" i="23"/>
  <c r="T21" i="23"/>
  <c r="AA20" i="23"/>
  <c r="W20" i="23"/>
  <c r="T20" i="23"/>
  <c r="J20" i="23"/>
  <c r="G20" i="23"/>
  <c r="AA19" i="23"/>
  <c r="W19" i="23"/>
  <c r="T19" i="23"/>
  <c r="J19" i="23"/>
  <c r="G19" i="23"/>
  <c r="AA18" i="23"/>
  <c r="W18" i="23"/>
  <c r="T18" i="23"/>
  <c r="J18" i="23"/>
  <c r="G18" i="23"/>
  <c r="AA17" i="23"/>
  <c r="W17" i="23"/>
  <c r="T17" i="23"/>
  <c r="J17" i="23"/>
  <c r="G17" i="23"/>
  <c r="AA16" i="23"/>
  <c r="X16" i="23"/>
  <c r="W16" i="23"/>
  <c r="T16" i="23"/>
  <c r="K16" i="23"/>
  <c r="J16" i="23"/>
  <c r="G16" i="23"/>
  <c r="AA15" i="23"/>
  <c r="W15" i="23"/>
  <c r="T15" i="23"/>
  <c r="AA14" i="23"/>
  <c r="X14" i="23"/>
  <c r="W14" i="23"/>
  <c r="T14" i="23"/>
  <c r="AA13" i="23"/>
  <c r="W13" i="23"/>
  <c r="T13" i="23"/>
  <c r="I13" i="23"/>
  <c r="G13" i="23"/>
  <c r="AA12" i="23"/>
  <c r="X12" i="23"/>
  <c r="W12" i="23"/>
  <c r="T12" i="23"/>
  <c r="J12" i="23"/>
  <c r="G12" i="23"/>
  <c r="AA11" i="23"/>
  <c r="X11" i="23"/>
  <c r="W11" i="23"/>
  <c r="T11" i="23"/>
  <c r="J11" i="23"/>
  <c r="G11" i="23"/>
  <c r="K10" i="23"/>
  <c r="J10" i="23"/>
  <c r="G10" i="23"/>
  <c r="I55" i="22"/>
  <c r="G55" i="22"/>
  <c r="I53" i="22"/>
  <c r="G53" i="22"/>
  <c r="K52" i="22"/>
  <c r="J52" i="22"/>
  <c r="K51" i="22"/>
  <c r="J51" i="22"/>
  <c r="K50" i="22"/>
  <c r="J50" i="22"/>
  <c r="G50" i="22"/>
  <c r="O49" i="22"/>
  <c r="O47" i="22"/>
  <c r="I47" i="22"/>
  <c r="G47" i="22"/>
  <c r="K46" i="22"/>
  <c r="J46" i="22"/>
  <c r="G46" i="22"/>
  <c r="K45" i="22"/>
  <c r="J45" i="22"/>
  <c r="G45" i="22"/>
  <c r="K44" i="22"/>
  <c r="J44" i="22"/>
  <c r="G44" i="22"/>
  <c r="O43" i="22"/>
  <c r="K43" i="22"/>
  <c r="J43" i="22"/>
  <c r="K42" i="22"/>
  <c r="J42" i="22"/>
  <c r="G42" i="22"/>
  <c r="V41" i="22"/>
  <c r="T41" i="22"/>
  <c r="K41" i="22"/>
  <c r="J41" i="22"/>
  <c r="G41" i="22"/>
  <c r="K40" i="22"/>
  <c r="J40" i="22"/>
  <c r="G40" i="22"/>
  <c r="W39" i="22"/>
  <c r="T39" i="22"/>
  <c r="W38" i="22"/>
  <c r="T38" i="22"/>
  <c r="I37" i="22"/>
  <c r="G37" i="22"/>
  <c r="E37" i="22"/>
  <c r="W36" i="22"/>
  <c r="T36" i="22"/>
  <c r="K36" i="22"/>
  <c r="J36" i="22"/>
  <c r="G36" i="22"/>
  <c r="W35" i="22"/>
  <c r="T35" i="22"/>
  <c r="K35" i="22"/>
  <c r="J35" i="22"/>
  <c r="G35" i="22"/>
  <c r="W34" i="22"/>
  <c r="T34" i="22"/>
  <c r="K34" i="22"/>
  <c r="J34" i="22"/>
  <c r="G34" i="22"/>
  <c r="W33" i="22"/>
  <c r="T33" i="22"/>
  <c r="W32" i="22"/>
  <c r="T32" i="22"/>
  <c r="I32" i="22"/>
  <c r="G32" i="22"/>
  <c r="E32" i="22"/>
  <c r="W31" i="22"/>
  <c r="T31" i="22"/>
  <c r="W30" i="22"/>
  <c r="T30" i="22"/>
  <c r="J30" i="22"/>
  <c r="G30" i="22"/>
  <c r="J29" i="22"/>
  <c r="G29" i="22"/>
  <c r="W28" i="22"/>
  <c r="T28" i="22"/>
  <c r="K28" i="22"/>
  <c r="J28" i="22"/>
  <c r="G28" i="22"/>
  <c r="W27" i="22"/>
  <c r="T27" i="22"/>
  <c r="W26" i="22"/>
  <c r="T26" i="22"/>
  <c r="I26" i="22"/>
  <c r="G26" i="22"/>
  <c r="AA25" i="22"/>
  <c r="W25" i="22"/>
  <c r="T25" i="22"/>
  <c r="AA24" i="22"/>
  <c r="W24" i="22"/>
  <c r="T24" i="22"/>
  <c r="AA23" i="22"/>
  <c r="X23" i="22"/>
  <c r="W23" i="22"/>
  <c r="T23" i="22"/>
  <c r="X22" i="22"/>
  <c r="W22" i="22"/>
  <c r="T22" i="22"/>
  <c r="AA21" i="22"/>
  <c r="W21" i="22"/>
  <c r="T21" i="22"/>
  <c r="J21" i="22"/>
  <c r="G21" i="22"/>
  <c r="AA20" i="22"/>
  <c r="X20" i="22"/>
  <c r="W20" i="22"/>
  <c r="T20" i="22"/>
  <c r="J20" i="22"/>
  <c r="G20" i="22"/>
  <c r="AA19" i="22"/>
  <c r="W19" i="22"/>
  <c r="T19" i="22"/>
  <c r="J19" i="22"/>
  <c r="G19" i="22"/>
  <c r="AA18" i="22"/>
  <c r="W18" i="22"/>
  <c r="T18" i="22"/>
  <c r="J18" i="22"/>
  <c r="G18" i="22"/>
  <c r="AA17" i="22"/>
  <c r="X17" i="22"/>
  <c r="W17" i="22"/>
  <c r="T17" i="22"/>
  <c r="K17" i="22"/>
  <c r="J17" i="22"/>
  <c r="G17" i="22"/>
  <c r="AA16" i="22"/>
  <c r="W16" i="22"/>
  <c r="T16" i="22"/>
  <c r="AA15" i="22"/>
  <c r="X15" i="22"/>
  <c r="W15" i="22"/>
  <c r="T15" i="22"/>
  <c r="AA14" i="22"/>
  <c r="W14" i="22"/>
  <c r="T14" i="22"/>
  <c r="I14" i="22"/>
  <c r="G14" i="22"/>
  <c r="AA13" i="22"/>
  <c r="X13" i="22"/>
  <c r="W13" i="22"/>
  <c r="T13" i="22"/>
  <c r="J13" i="22"/>
  <c r="G13" i="22"/>
  <c r="AA12" i="22"/>
  <c r="X12" i="22"/>
  <c r="W12" i="22"/>
  <c r="T12" i="22"/>
  <c r="J12" i="22"/>
  <c r="G12" i="22"/>
  <c r="K11" i="22"/>
  <c r="J11" i="22"/>
  <c r="G11" i="22"/>
  <c r="I55" i="21"/>
  <c r="G55" i="21"/>
  <c r="I53" i="21"/>
  <c r="G53" i="21"/>
  <c r="K52" i="21"/>
  <c r="J52" i="21"/>
  <c r="K51" i="21"/>
  <c r="J51" i="21"/>
  <c r="K50" i="21"/>
  <c r="J50" i="21"/>
  <c r="G50" i="21"/>
  <c r="O49" i="21"/>
  <c r="O47" i="21"/>
  <c r="I47" i="21"/>
  <c r="G47" i="21"/>
  <c r="K46" i="21"/>
  <c r="J46" i="21"/>
  <c r="G46" i="21"/>
  <c r="K45" i="21"/>
  <c r="J45" i="21"/>
  <c r="G45" i="21"/>
  <c r="K44" i="21"/>
  <c r="J44" i="21"/>
  <c r="G44" i="21"/>
  <c r="O43" i="21"/>
  <c r="K43" i="21"/>
  <c r="J43" i="21"/>
  <c r="K42" i="21"/>
  <c r="J42" i="21"/>
  <c r="G42" i="21"/>
  <c r="V41" i="21"/>
  <c r="T41" i="21"/>
  <c r="K41" i="21"/>
  <c r="J41" i="21"/>
  <c r="G41" i="21"/>
  <c r="K40" i="21"/>
  <c r="J40" i="21"/>
  <c r="G40" i="21"/>
  <c r="W39" i="21"/>
  <c r="T39" i="21"/>
  <c r="W38" i="21"/>
  <c r="T38" i="21"/>
  <c r="I37" i="21"/>
  <c r="G37" i="21"/>
  <c r="E37" i="21"/>
  <c r="W36" i="21"/>
  <c r="T36" i="21"/>
  <c r="K36" i="21"/>
  <c r="J36" i="21"/>
  <c r="G36" i="21"/>
  <c r="W35" i="21"/>
  <c r="T35" i="21"/>
  <c r="K35" i="21"/>
  <c r="J35" i="21"/>
  <c r="G35" i="21"/>
  <c r="W34" i="21"/>
  <c r="T34" i="21"/>
  <c r="K34" i="21"/>
  <c r="J34" i="21"/>
  <c r="G34" i="21"/>
  <c r="W33" i="21"/>
  <c r="T33" i="21"/>
  <c r="W32" i="21"/>
  <c r="T32" i="21"/>
  <c r="I32" i="21"/>
  <c r="G32" i="21"/>
  <c r="E32" i="21"/>
  <c r="W31" i="21"/>
  <c r="T31" i="21"/>
  <c r="W30" i="21"/>
  <c r="T30" i="21"/>
  <c r="J30" i="21"/>
  <c r="G30" i="21"/>
  <c r="J29" i="21"/>
  <c r="G29" i="21"/>
  <c r="W28" i="21"/>
  <c r="T28" i="21"/>
  <c r="K28" i="21"/>
  <c r="J28" i="21"/>
  <c r="G28" i="21"/>
  <c r="W27" i="21"/>
  <c r="T27" i="21"/>
  <c r="W26" i="21"/>
  <c r="T26" i="21"/>
  <c r="I26" i="21"/>
  <c r="G26" i="21"/>
  <c r="AA25" i="21"/>
  <c r="W25" i="21"/>
  <c r="T25" i="21"/>
  <c r="AA24" i="21"/>
  <c r="W24" i="21"/>
  <c r="T24" i="21"/>
  <c r="AA23" i="21"/>
  <c r="X23" i="21"/>
  <c r="W23" i="21"/>
  <c r="T23" i="21"/>
  <c r="AA22" i="21"/>
  <c r="X22" i="21"/>
  <c r="W22" i="21"/>
  <c r="T22" i="21"/>
  <c r="AA21" i="21"/>
  <c r="W21" i="21"/>
  <c r="T21" i="21"/>
  <c r="J21" i="21"/>
  <c r="G21" i="21"/>
  <c r="AA20" i="21"/>
  <c r="X20" i="21"/>
  <c r="W20" i="21"/>
  <c r="T20" i="21"/>
  <c r="J20" i="21"/>
  <c r="G20" i="21"/>
  <c r="AA19" i="21"/>
  <c r="W19" i="21"/>
  <c r="T19" i="21"/>
  <c r="J19" i="21"/>
  <c r="G19" i="21"/>
  <c r="AA18" i="21"/>
  <c r="W18" i="21"/>
  <c r="T18" i="21"/>
  <c r="J18" i="21"/>
  <c r="G18" i="21"/>
  <c r="AA17" i="21"/>
  <c r="X17" i="21"/>
  <c r="W17" i="21"/>
  <c r="T17" i="21"/>
  <c r="K17" i="21"/>
  <c r="J17" i="21"/>
  <c r="G17" i="21"/>
  <c r="AA16" i="21"/>
  <c r="W16" i="21"/>
  <c r="T16" i="21"/>
  <c r="AA15" i="21"/>
  <c r="X15" i="21"/>
  <c r="W15" i="21"/>
  <c r="T15" i="21"/>
  <c r="AA14" i="21"/>
  <c r="W14" i="21"/>
  <c r="T14" i="21"/>
  <c r="I14" i="21"/>
  <c r="G14" i="21"/>
  <c r="AA13" i="21"/>
  <c r="X13" i="21"/>
  <c r="W13" i="21"/>
  <c r="T13" i="21"/>
  <c r="J13" i="21"/>
  <c r="G13" i="21"/>
  <c r="AA12" i="21"/>
  <c r="X12" i="21"/>
  <c r="W12" i="21"/>
  <c r="T12" i="21"/>
  <c r="J12" i="21"/>
  <c r="G12" i="21"/>
  <c r="K11" i="21"/>
  <c r="J11" i="21"/>
  <c r="G11" i="21"/>
  <c r="I53" i="31"/>
  <c r="G53" i="31"/>
  <c r="I51" i="31"/>
  <c r="G51" i="31"/>
  <c r="K50" i="31"/>
  <c r="J50" i="31"/>
  <c r="K49" i="31"/>
  <c r="J49" i="31"/>
  <c r="K48" i="31"/>
  <c r="J48" i="31"/>
  <c r="G48" i="31"/>
  <c r="O47" i="31"/>
  <c r="O45" i="31"/>
  <c r="I45" i="31"/>
  <c r="G45" i="31"/>
  <c r="K44" i="31"/>
  <c r="J44" i="31"/>
  <c r="K43" i="31"/>
  <c r="J43" i="31"/>
  <c r="K42" i="31"/>
  <c r="J42" i="31"/>
  <c r="O41" i="31"/>
  <c r="K41" i="31"/>
  <c r="J41" i="31"/>
  <c r="K40" i="31"/>
  <c r="J40" i="31"/>
  <c r="V39" i="31"/>
  <c r="T39" i="31"/>
  <c r="K39" i="31"/>
  <c r="J39" i="31"/>
  <c r="G39" i="31"/>
  <c r="K38" i="31"/>
  <c r="J38" i="31"/>
  <c r="G38" i="31"/>
  <c r="W37" i="31"/>
  <c r="T37" i="31"/>
  <c r="W36" i="31"/>
  <c r="T36" i="31"/>
  <c r="I35" i="31"/>
  <c r="G35" i="31"/>
  <c r="E35" i="31"/>
  <c r="W34" i="31"/>
  <c r="T34" i="31"/>
  <c r="K34" i="31"/>
  <c r="J34" i="31"/>
  <c r="G34" i="31"/>
  <c r="W33" i="31"/>
  <c r="T33" i="31"/>
  <c r="K33" i="31"/>
  <c r="J33" i="31"/>
  <c r="G33" i="31"/>
  <c r="W32" i="31"/>
  <c r="T32" i="31"/>
  <c r="K32" i="31"/>
  <c r="J32" i="31"/>
  <c r="G32" i="31"/>
  <c r="W31" i="31"/>
  <c r="T31" i="31"/>
  <c r="W30" i="31"/>
  <c r="T30" i="31"/>
  <c r="I30" i="31"/>
  <c r="G30" i="31"/>
  <c r="E30" i="31"/>
  <c r="W29" i="31"/>
  <c r="T29" i="31"/>
  <c r="W28" i="31"/>
  <c r="T28" i="31"/>
  <c r="J28" i="31"/>
  <c r="G28" i="31"/>
  <c r="J27" i="31"/>
  <c r="G27" i="31"/>
  <c r="W26" i="31"/>
  <c r="T26" i="31"/>
  <c r="K26" i="31"/>
  <c r="J26" i="31"/>
  <c r="G26" i="31"/>
  <c r="W25" i="31"/>
  <c r="T25" i="31"/>
  <c r="W24" i="31"/>
  <c r="T24" i="31"/>
  <c r="I24" i="31"/>
  <c r="G24" i="31"/>
  <c r="AA23" i="31"/>
  <c r="W23" i="31"/>
  <c r="T23" i="31"/>
  <c r="AA22" i="31"/>
  <c r="W22" i="31"/>
  <c r="T22" i="31"/>
  <c r="AA21" i="31"/>
  <c r="X21" i="31"/>
  <c r="W21" i="31"/>
  <c r="T21" i="31"/>
  <c r="AA20" i="31"/>
  <c r="X20" i="31"/>
  <c r="W20" i="31"/>
  <c r="T20" i="31"/>
  <c r="AA19" i="31"/>
  <c r="W19" i="31"/>
  <c r="T19" i="31"/>
  <c r="J19" i="31"/>
  <c r="G19" i="31"/>
  <c r="AA18" i="31"/>
  <c r="W18" i="31"/>
  <c r="T18" i="31"/>
  <c r="J18" i="31"/>
  <c r="G18" i="31"/>
  <c r="AA17" i="31"/>
  <c r="W17" i="31"/>
  <c r="T17" i="31"/>
  <c r="J17" i="31"/>
  <c r="G17" i="31"/>
  <c r="AA16" i="31"/>
  <c r="W16" i="31"/>
  <c r="T16" i="31"/>
  <c r="J16" i="31"/>
  <c r="G16" i="31"/>
  <c r="AA15" i="31"/>
  <c r="X15" i="31"/>
  <c r="W15" i="31"/>
  <c r="T15" i="31"/>
  <c r="K15" i="31"/>
  <c r="J15" i="31"/>
  <c r="G15" i="31"/>
  <c r="AA14" i="31"/>
  <c r="W14" i="31"/>
  <c r="T14" i="31"/>
  <c r="AA13" i="31"/>
  <c r="X13" i="31"/>
  <c r="W13" i="31"/>
  <c r="T13" i="31"/>
  <c r="AA12" i="31"/>
  <c r="W12" i="31"/>
  <c r="T12" i="31"/>
  <c r="I12" i="31"/>
  <c r="G12" i="31"/>
  <c r="AA11" i="31"/>
  <c r="X11" i="31"/>
  <c r="W11" i="31"/>
  <c r="T11" i="31"/>
  <c r="J11" i="31"/>
  <c r="G11" i="31"/>
  <c r="AA10" i="31"/>
  <c r="X10" i="31"/>
  <c r="W10" i="31"/>
  <c r="T10" i="31"/>
  <c r="J10" i="31"/>
  <c r="G10" i="31"/>
  <c r="K9" i="31"/>
  <c r="J9" i="31"/>
  <c r="G9" i="31"/>
  <c r="I54" i="20"/>
  <c r="G54" i="20"/>
  <c r="I52" i="20"/>
  <c r="G52" i="20"/>
  <c r="K51" i="20"/>
  <c r="J51" i="20"/>
  <c r="K50" i="20"/>
  <c r="J50" i="20"/>
  <c r="K49" i="20"/>
  <c r="J49" i="20"/>
  <c r="G49" i="20"/>
  <c r="O48" i="20"/>
  <c r="O46" i="20"/>
  <c r="I46" i="20"/>
  <c r="G46" i="20"/>
  <c r="K45" i="20"/>
  <c r="J45" i="20"/>
  <c r="G45" i="20"/>
  <c r="K44" i="20"/>
  <c r="J44" i="20"/>
  <c r="G44" i="20"/>
  <c r="K43" i="20"/>
  <c r="J43" i="20"/>
  <c r="G43" i="20"/>
  <c r="O42" i="20"/>
  <c r="K42" i="20"/>
  <c r="J42" i="20"/>
  <c r="K41" i="20"/>
  <c r="J41" i="20"/>
  <c r="G41" i="20"/>
  <c r="V40" i="20"/>
  <c r="T40" i="20"/>
  <c r="K40" i="20"/>
  <c r="J40" i="20"/>
  <c r="G40" i="20"/>
  <c r="K39" i="20"/>
  <c r="J39" i="20"/>
  <c r="G39" i="20"/>
  <c r="W38" i="20"/>
  <c r="T38" i="20"/>
  <c r="W37" i="20"/>
  <c r="T37" i="20"/>
  <c r="I36" i="20"/>
  <c r="G36" i="20"/>
  <c r="E36" i="20"/>
  <c r="W35" i="20"/>
  <c r="T35" i="20"/>
  <c r="K35" i="20"/>
  <c r="J35" i="20"/>
  <c r="G35" i="20"/>
  <c r="W34" i="20"/>
  <c r="T34" i="20"/>
  <c r="K34" i="20"/>
  <c r="J34" i="20"/>
  <c r="G34" i="20"/>
  <c r="W33" i="20"/>
  <c r="T33" i="20"/>
  <c r="K33" i="20"/>
  <c r="J33" i="20"/>
  <c r="G33" i="20"/>
  <c r="W32" i="20"/>
  <c r="T32" i="20"/>
  <c r="W31" i="20"/>
  <c r="T31" i="20"/>
  <c r="I31" i="20"/>
  <c r="G31" i="20"/>
  <c r="E31" i="20"/>
  <c r="W30" i="20"/>
  <c r="T30" i="20"/>
  <c r="W29" i="20"/>
  <c r="T29" i="20"/>
  <c r="J29" i="20"/>
  <c r="G29" i="20"/>
  <c r="J28" i="20"/>
  <c r="G28" i="20"/>
  <c r="W27" i="20"/>
  <c r="T27" i="20"/>
  <c r="K27" i="20"/>
  <c r="J27" i="20"/>
  <c r="G27" i="20"/>
  <c r="W26" i="20"/>
  <c r="T26" i="20"/>
  <c r="W25" i="20"/>
  <c r="T25" i="20"/>
  <c r="I25" i="20"/>
  <c r="G25" i="20"/>
  <c r="AA24" i="20"/>
  <c r="W24" i="20"/>
  <c r="T24" i="20"/>
  <c r="AA23" i="20"/>
  <c r="W23" i="20"/>
  <c r="T23" i="20"/>
  <c r="AA22" i="20"/>
  <c r="X22" i="20"/>
  <c r="W22" i="20"/>
  <c r="T22" i="20"/>
  <c r="AA21" i="20"/>
  <c r="X21" i="20"/>
  <c r="W21" i="20"/>
  <c r="T21" i="20"/>
  <c r="AA20" i="20"/>
  <c r="W20" i="20"/>
  <c r="T20" i="20"/>
  <c r="J20" i="20"/>
  <c r="G20" i="20"/>
  <c r="AA19" i="20"/>
  <c r="W19" i="20"/>
  <c r="T19" i="20"/>
  <c r="J19" i="20"/>
  <c r="G19" i="20"/>
  <c r="AA18" i="20"/>
  <c r="W18" i="20"/>
  <c r="T18" i="20"/>
  <c r="J18" i="20"/>
  <c r="G18" i="20"/>
  <c r="AA17" i="20"/>
  <c r="W17" i="20"/>
  <c r="T17" i="20"/>
  <c r="J17" i="20"/>
  <c r="G17" i="20"/>
  <c r="AA16" i="20"/>
  <c r="X16" i="20"/>
  <c r="W16" i="20"/>
  <c r="T16" i="20"/>
  <c r="K16" i="20"/>
  <c r="J16" i="20"/>
  <c r="G16" i="20"/>
  <c r="AA15" i="20"/>
  <c r="W15" i="20"/>
  <c r="T15" i="20"/>
  <c r="AA14" i="20"/>
  <c r="X14" i="20"/>
  <c r="W14" i="20"/>
  <c r="T14" i="20"/>
  <c r="AA13" i="20"/>
  <c r="W13" i="20"/>
  <c r="T13" i="20"/>
  <c r="I13" i="20"/>
  <c r="G13" i="20"/>
  <c r="AA12" i="20"/>
  <c r="X12" i="20"/>
  <c r="W12" i="20"/>
  <c r="T12" i="20"/>
  <c r="J12" i="20"/>
  <c r="G12" i="20"/>
  <c r="AA11" i="20"/>
  <c r="X11" i="20"/>
  <c r="W11" i="20"/>
  <c r="T11" i="20"/>
  <c r="J11" i="20"/>
  <c r="G11" i="20"/>
  <c r="K10" i="20"/>
  <c r="J10" i="20"/>
  <c r="G10" i="20"/>
  <c r="I55" i="18"/>
  <c r="G55" i="18"/>
  <c r="I53" i="18"/>
  <c r="G53" i="18"/>
  <c r="K52" i="18"/>
  <c r="J52" i="18"/>
  <c r="K51" i="18"/>
  <c r="J51" i="18"/>
  <c r="K50" i="18"/>
  <c r="J50" i="18"/>
  <c r="G50" i="18"/>
  <c r="O49" i="18"/>
  <c r="O47" i="18"/>
  <c r="I47" i="18"/>
  <c r="G47" i="18"/>
  <c r="K46" i="18"/>
  <c r="J46" i="18"/>
  <c r="G46" i="18"/>
  <c r="K45" i="18"/>
  <c r="J45" i="18"/>
  <c r="G45" i="18"/>
  <c r="K44" i="18"/>
  <c r="J44" i="18"/>
  <c r="G44" i="18"/>
  <c r="O43" i="18"/>
  <c r="K43" i="18"/>
  <c r="J43" i="18"/>
  <c r="K42" i="18"/>
  <c r="J42" i="18"/>
  <c r="G42" i="18"/>
  <c r="V41" i="18"/>
  <c r="T41" i="18"/>
  <c r="K41" i="18"/>
  <c r="J41" i="18"/>
  <c r="G41" i="18"/>
  <c r="K40" i="18"/>
  <c r="J40" i="18"/>
  <c r="G40" i="18"/>
  <c r="W39" i="18"/>
  <c r="T39" i="18"/>
  <c r="W38" i="18"/>
  <c r="T38" i="18"/>
  <c r="I37" i="18"/>
  <c r="G37" i="18"/>
  <c r="E37" i="18"/>
  <c r="W36" i="18"/>
  <c r="T36" i="18"/>
  <c r="K36" i="18"/>
  <c r="J36" i="18"/>
  <c r="G36" i="18"/>
  <c r="W35" i="18"/>
  <c r="T35" i="18"/>
  <c r="K35" i="18"/>
  <c r="J35" i="18"/>
  <c r="G35" i="18"/>
  <c r="W34" i="18"/>
  <c r="T34" i="18"/>
  <c r="K34" i="18"/>
  <c r="J34" i="18"/>
  <c r="G34" i="18"/>
  <c r="W33" i="18"/>
  <c r="T33" i="18"/>
  <c r="W32" i="18"/>
  <c r="T32" i="18"/>
  <c r="I32" i="18"/>
  <c r="G32" i="18"/>
  <c r="E32" i="18"/>
  <c r="W31" i="18"/>
  <c r="T31" i="18"/>
  <c r="W30" i="18"/>
  <c r="T30" i="18"/>
  <c r="J30" i="18"/>
  <c r="G30" i="18"/>
  <c r="J29" i="18"/>
  <c r="G29" i="18"/>
  <c r="W28" i="18"/>
  <c r="T28" i="18"/>
  <c r="K28" i="18"/>
  <c r="J28" i="18"/>
  <c r="G28" i="18"/>
  <c r="W27" i="18"/>
  <c r="T27" i="18"/>
  <c r="W26" i="18"/>
  <c r="T26" i="18"/>
  <c r="I26" i="18"/>
  <c r="G26" i="18"/>
  <c r="AA25" i="18"/>
  <c r="W25" i="18"/>
  <c r="T25" i="18"/>
  <c r="AA24" i="18"/>
  <c r="W24" i="18"/>
  <c r="T24" i="18"/>
  <c r="AA23" i="18"/>
  <c r="X23" i="18"/>
  <c r="W23" i="18"/>
  <c r="T23" i="18"/>
  <c r="X22" i="18"/>
  <c r="W22" i="18"/>
  <c r="T22" i="18"/>
  <c r="AA21" i="18"/>
  <c r="W21" i="18"/>
  <c r="T21" i="18"/>
  <c r="J21" i="18"/>
  <c r="G21" i="18"/>
  <c r="AA20" i="18"/>
  <c r="X20" i="18"/>
  <c r="W20" i="18"/>
  <c r="T20" i="18"/>
  <c r="J20" i="18"/>
  <c r="G20" i="18"/>
  <c r="AA19" i="18"/>
  <c r="W19" i="18"/>
  <c r="T19" i="18"/>
  <c r="J19" i="18"/>
  <c r="G19" i="18"/>
  <c r="AA18" i="18"/>
  <c r="W18" i="18"/>
  <c r="T18" i="18"/>
  <c r="J18" i="18"/>
  <c r="G18" i="18"/>
  <c r="AA17" i="18"/>
  <c r="X17" i="18"/>
  <c r="W17" i="18"/>
  <c r="T17" i="18"/>
  <c r="K17" i="18"/>
  <c r="J17" i="18"/>
  <c r="G17" i="18"/>
  <c r="AA16" i="18"/>
  <c r="W16" i="18"/>
  <c r="T16" i="18"/>
  <c r="AA15" i="18"/>
  <c r="X15" i="18"/>
  <c r="W15" i="18"/>
  <c r="T15" i="18"/>
  <c r="AA14" i="18"/>
  <c r="W14" i="18"/>
  <c r="T14" i="18"/>
  <c r="I14" i="18"/>
  <c r="G14" i="18"/>
  <c r="AA13" i="18"/>
  <c r="X13" i="18"/>
  <c r="W13" i="18"/>
  <c r="T13" i="18"/>
  <c r="J13" i="18"/>
  <c r="G13" i="18"/>
  <c r="AA12" i="18"/>
  <c r="X12" i="18"/>
  <c r="W12" i="18"/>
  <c r="T12" i="18"/>
  <c r="J12" i="18"/>
  <c r="G12" i="18"/>
  <c r="K11" i="18"/>
  <c r="J11" i="18"/>
  <c r="G11" i="18"/>
  <c r="I55" i="19"/>
  <c r="G55" i="19"/>
  <c r="I53" i="19"/>
  <c r="G53" i="19"/>
  <c r="K52" i="19"/>
  <c r="J52" i="19"/>
  <c r="K51" i="19"/>
  <c r="J51" i="19"/>
  <c r="K50" i="19"/>
  <c r="J50" i="19"/>
  <c r="G50" i="19"/>
  <c r="O49" i="19"/>
  <c r="O47" i="19"/>
  <c r="I47" i="19"/>
  <c r="G47" i="19"/>
  <c r="K46" i="19"/>
  <c r="J46" i="19"/>
  <c r="G46" i="19"/>
  <c r="K45" i="19"/>
  <c r="J45" i="19"/>
  <c r="G45" i="19"/>
  <c r="K44" i="19"/>
  <c r="J44" i="19"/>
  <c r="G44" i="19"/>
  <c r="O43" i="19"/>
  <c r="K43" i="19"/>
  <c r="J43" i="19"/>
  <c r="K42" i="19"/>
  <c r="J42" i="19"/>
  <c r="G42" i="19"/>
  <c r="V41" i="19"/>
  <c r="T41" i="19"/>
  <c r="K41" i="19"/>
  <c r="J41" i="19"/>
  <c r="G41" i="19"/>
  <c r="K40" i="19"/>
  <c r="J40" i="19"/>
  <c r="G40" i="19"/>
  <c r="W39" i="19"/>
  <c r="T39" i="19"/>
  <c r="W38" i="19"/>
  <c r="T38" i="19"/>
  <c r="I37" i="19"/>
  <c r="G37" i="19"/>
  <c r="E37" i="19"/>
  <c r="W36" i="19"/>
  <c r="T36" i="19"/>
  <c r="K36" i="19"/>
  <c r="J36" i="19"/>
  <c r="G36" i="19"/>
  <c r="W35" i="19"/>
  <c r="T35" i="19"/>
  <c r="K35" i="19"/>
  <c r="J35" i="19"/>
  <c r="G35" i="19"/>
  <c r="W34" i="19"/>
  <c r="T34" i="19"/>
  <c r="K34" i="19"/>
  <c r="J34" i="19"/>
  <c r="G34" i="19"/>
  <c r="W33" i="19"/>
  <c r="T33" i="19"/>
  <c r="W32" i="19"/>
  <c r="T32" i="19"/>
  <c r="I32" i="19"/>
  <c r="G32" i="19"/>
  <c r="E32" i="19"/>
  <c r="W31" i="19"/>
  <c r="T31" i="19"/>
  <c r="W30" i="19"/>
  <c r="T30" i="19"/>
  <c r="J30" i="19"/>
  <c r="G30" i="19"/>
  <c r="J29" i="19"/>
  <c r="G29" i="19"/>
  <c r="W28" i="19"/>
  <c r="T28" i="19"/>
  <c r="K28" i="19"/>
  <c r="J28" i="19"/>
  <c r="G28" i="19"/>
  <c r="W27" i="19"/>
  <c r="T27" i="19"/>
  <c r="W26" i="19"/>
  <c r="T26" i="19"/>
  <c r="I26" i="19"/>
  <c r="G26" i="19"/>
  <c r="AA25" i="19"/>
  <c r="W25" i="19"/>
  <c r="T25" i="19"/>
  <c r="AA24" i="19"/>
  <c r="W24" i="19"/>
  <c r="T24" i="19"/>
  <c r="AA23" i="19"/>
  <c r="X23" i="19"/>
  <c r="W23" i="19"/>
  <c r="T23" i="19"/>
  <c r="X22" i="19"/>
  <c r="W22" i="19"/>
  <c r="T22" i="19"/>
  <c r="AA21" i="19"/>
  <c r="W21" i="19"/>
  <c r="T21" i="19"/>
  <c r="J21" i="19"/>
  <c r="G21" i="19"/>
  <c r="AA20" i="19"/>
  <c r="X20" i="19"/>
  <c r="W20" i="19"/>
  <c r="T20" i="19"/>
  <c r="J20" i="19"/>
  <c r="G20" i="19"/>
  <c r="AA19" i="19"/>
  <c r="W19" i="19"/>
  <c r="T19" i="19"/>
  <c r="J19" i="19"/>
  <c r="G19" i="19"/>
  <c r="AA18" i="19"/>
  <c r="W18" i="19"/>
  <c r="T18" i="19"/>
  <c r="J18" i="19"/>
  <c r="G18" i="19"/>
  <c r="AA17" i="19"/>
  <c r="X17" i="19"/>
  <c r="W17" i="19"/>
  <c r="T17" i="19"/>
  <c r="K17" i="19"/>
  <c r="J17" i="19"/>
  <c r="G17" i="19"/>
  <c r="AA16" i="19"/>
  <c r="W16" i="19"/>
  <c r="T16" i="19"/>
  <c r="AA15" i="19"/>
  <c r="X15" i="19"/>
  <c r="W15" i="19"/>
  <c r="T15" i="19"/>
  <c r="AA14" i="19"/>
  <c r="W14" i="19"/>
  <c r="T14" i="19"/>
  <c r="I14" i="19"/>
  <c r="G14" i="19"/>
  <c r="AA13" i="19"/>
  <c r="X13" i="19"/>
  <c r="W13" i="19"/>
  <c r="T13" i="19"/>
  <c r="J13" i="19"/>
  <c r="G13" i="19"/>
  <c r="AA12" i="19"/>
  <c r="X12" i="19"/>
  <c r="W12" i="19"/>
  <c r="T12" i="19"/>
  <c r="J12" i="19"/>
  <c r="G12" i="19"/>
  <c r="K11" i="19"/>
  <c r="J11" i="19"/>
  <c r="G11" i="19"/>
  <c r="I55" i="16"/>
  <c r="G55" i="16"/>
  <c r="I53" i="16"/>
  <c r="G53" i="16"/>
  <c r="K52" i="16"/>
  <c r="J52" i="16"/>
  <c r="K51" i="16"/>
  <c r="J51" i="16"/>
  <c r="K50" i="16"/>
  <c r="J50" i="16"/>
  <c r="G50" i="16"/>
  <c r="O49" i="16"/>
  <c r="O47" i="16"/>
  <c r="I47" i="16"/>
  <c r="G47" i="16"/>
  <c r="K46" i="16"/>
  <c r="J46" i="16"/>
  <c r="G46" i="16"/>
  <c r="K45" i="16"/>
  <c r="J45" i="16"/>
  <c r="G45" i="16"/>
  <c r="K44" i="16"/>
  <c r="J44" i="16"/>
  <c r="G44" i="16"/>
  <c r="O43" i="16"/>
  <c r="K43" i="16"/>
  <c r="J43" i="16"/>
  <c r="K42" i="16"/>
  <c r="J42" i="16"/>
  <c r="G42" i="16"/>
  <c r="V41" i="16"/>
  <c r="T41" i="16"/>
  <c r="K41" i="16"/>
  <c r="J41" i="16"/>
  <c r="G41" i="16"/>
  <c r="K40" i="16"/>
  <c r="J40" i="16"/>
  <c r="G40" i="16"/>
  <c r="W39" i="16"/>
  <c r="T39" i="16"/>
  <c r="W38" i="16"/>
  <c r="T38" i="16"/>
  <c r="I37" i="16"/>
  <c r="G37" i="16"/>
  <c r="E37" i="16"/>
  <c r="W36" i="16"/>
  <c r="T36" i="16"/>
  <c r="K36" i="16"/>
  <c r="J36" i="16"/>
  <c r="G36" i="16"/>
  <c r="W35" i="16"/>
  <c r="T35" i="16"/>
  <c r="K35" i="16"/>
  <c r="J35" i="16"/>
  <c r="G35" i="16"/>
  <c r="W34" i="16"/>
  <c r="T34" i="16"/>
  <c r="K34" i="16"/>
  <c r="J34" i="16"/>
  <c r="G34" i="16"/>
  <c r="W33" i="16"/>
  <c r="T33" i="16"/>
  <c r="W32" i="16"/>
  <c r="T32" i="16"/>
  <c r="I32" i="16"/>
  <c r="G32" i="16"/>
  <c r="E32" i="16"/>
  <c r="W31" i="16"/>
  <c r="T31" i="16"/>
  <c r="W30" i="16"/>
  <c r="T30" i="16"/>
  <c r="J30" i="16"/>
  <c r="G30" i="16"/>
  <c r="J29" i="16"/>
  <c r="G29" i="16"/>
  <c r="W28" i="16"/>
  <c r="T28" i="16"/>
  <c r="K28" i="16"/>
  <c r="J28" i="16"/>
  <c r="G28" i="16"/>
  <c r="W27" i="16"/>
  <c r="T27" i="16"/>
  <c r="W26" i="16"/>
  <c r="T26" i="16"/>
  <c r="I26" i="16"/>
  <c r="G26" i="16"/>
  <c r="AA25" i="16"/>
  <c r="W25" i="16"/>
  <c r="T25" i="16"/>
  <c r="AA24" i="16"/>
  <c r="W24" i="16"/>
  <c r="T24" i="16"/>
  <c r="AA23" i="16"/>
  <c r="X23" i="16"/>
  <c r="W23" i="16"/>
  <c r="T23" i="16"/>
  <c r="X22" i="16"/>
  <c r="W22" i="16"/>
  <c r="T22" i="16"/>
  <c r="AA21" i="16"/>
  <c r="W21" i="16"/>
  <c r="T21" i="16"/>
  <c r="J21" i="16"/>
  <c r="G21" i="16"/>
  <c r="AA20" i="16"/>
  <c r="X20" i="16"/>
  <c r="W20" i="16"/>
  <c r="T20" i="16"/>
  <c r="J20" i="16"/>
  <c r="G20" i="16"/>
  <c r="AA19" i="16"/>
  <c r="W19" i="16"/>
  <c r="T19" i="16"/>
  <c r="J19" i="16"/>
  <c r="G19" i="16"/>
  <c r="AA18" i="16"/>
  <c r="W18" i="16"/>
  <c r="T18" i="16"/>
  <c r="J18" i="16"/>
  <c r="G18" i="16"/>
  <c r="AA17" i="16"/>
  <c r="X17" i="16"/>
  <c r="W17" i="16"/>
  <c r="T17" i="16"/>
  <c r="K17" i="16"/>
  <c r="J17" i="16"/>
  <c r="G17" i="16"/>
  <c r="AA16" i="16"/>
  <c r="W16" i="16"/>
  <c r="T16" i="16"/>
  <c r="AA15" i="16"/>
  <c r="X15" i="16"/>
  <c r="W15" i="16"/>
  <c r="T15" i="16"/>
  <c r="AA14" i="16"/>
  <c r="W14" i="16"/>
  <c r="T14" i="16"/>
  <c r="I14" i="16"/>
  <c r="G14" i="16"/>
  <c r="AA13" i="16"/>
  <c r="X13" i="16"/>
  <c r="W13" i="16"/>
  <c r="T13" i="16"/>
  <c r="J13" i="16"/>
  <c r="G13" i="16"/>
  <c r="AA12" i="16"/>
  <c r="X12" i="16"/>
  <c r="W12" i="16"/>
  <c r="T12" i="16"/>
  <c r="J12" i="16"/>
  <c r="G12" i="16"/>
  <c r="K11" i="16"/>
  <c r="J11" i="16"/>
  <c r="G11" i="16"/>
  <c r="I55" i="15"/>
  <c r="G55" i="15"/>
  <c r="I53" i="15"/>
  <c r="G53" i="15"/>
  <c r="K52" i="15"/>
  <c r="J52" i="15"/>
  <c r="K51" i="15"/>
  <c r="J51" i="15"/>
  <c r="K50" i="15"/>
  <c r="J50" i="15"/>
  <c r="G50" i="15"/>
  <c r="O49" i="15"/>
  <c r="O47" i="15"/>
  <c r="I47" i="15"/>
  <c r="G47" i="15"/>
  <c r="K46" i="15"/>
  <c r="J46" i="15"/>
  <c r="G46" i="15"/>
  <c r="K45" i="15"/>
  <c r="J45" i="15"/>
  <c r="G45" i="15"/>
  <c r="K44" i="15"/>
  <c r="J44" i="15"/>
  <c r="G44" i="15"/>
  <c r="O43" i="15"/>
  <c r="K43" i="15"/>
  <c r="J43" i="15"/>
  <c r="K42" i="15"/>
  <c r="J42" i="15"/>
  <c r="G42" i="15"/>
  <c r="V41" i="15"/>
  <c r="T41" i="15"/>
  <c r="K41" i="15"/>
  <c r="J41" i="15"/>
  <c r="G41" i="15"/>
  <c r="K40" i="15"/>
  <c r="J40" i="15"/>
  <c r="G40" i="15"/>
  <c r="W39" i="15"/>
  <c r="T39" i="15"/>
  <c r="W38" i="15"/>
  <c r="T38" i="15"/>
  <c r="I37" i="15"/>
  <c r="G37" i="15"/>
  <c r="E37" i="15"/>
  <c r="W36" i="15"/>
  <c r="T36" i="15"/>
  <c r="K36" i="15"/>
  <c r="J36" i="15"/>
  <c r="G36" i="15"/>
  <c r="W35" i="15"/>
  <c r="T35" i="15"/>
  <c r="K35" i="15"/>
  <c r="J35" i="15"/>
  <c r="G35" i="15"/>
  <c r="W34" i="15"/>
  <c r="T34" i="15"/>
  <c r="K34" i="15"/>
  <c r="J34" i="15"/>
  <c r="G34" i="15"/>
  <c r="W33" i="15"/>
  <c r="T33" i="15"/>
  <c r="W32" i="15"/>
  <c r="T32" i="15"/>
  <c r="I32" i="15"/>
  <c r="G32" i="15"/>
  <c r="E32" i="15"/>
  <c r="W31" i="15"/>
  <c r="T31" i="15"/>
  <c r="W30" i="15"/>
  <c r="T30" i="15"/>
  <c r="J30" i="15"/>
  <c r="G30" i="15"/>
  <c r="J29" i="15"/>
  <c r="G29" i="15"/>
  <c r="W28" i="15"/>
  <c r="T28" i="15"/>
  <c r="K28" i="15"/>
  <c r="J28" i="15"/>
  <c r="G28" i="15"/>
  <c r="W27" i="15"/>
  <c r="T27" i="15"/>
  <c r="W26" i="15"/>
  <c r="T26" i="15"/>
  <c r="I26" i="15"/>
  <c r="G26" i="15"/>
  <c r="AA25" i="15"/>
  <c r="W25" i="15"/>
  <c r="T25" i="15"/>
  <c r="AA24" i="15"/>
  <c r="W24" i="15"/>
  <c r="T24" i="15"/>
  <c r="AA23" i="15"/>
  <c r="X23" i="15"/>
  <c r="W23" i="15"/>
  <c r="T23" i="15"/>
  <c r="AA22" i="15"/>
  <c r="X22" i="15"/>
  <c r="W22" i="15"/>
  <c r="T22" i="15"/>
  <c r="AA21" i="15"/>
  <c r="W21" i="15"/>
  <c r="T21" i="15"/>
  <c r="J21" i="15"/>
  <c r="G21" i="15"/>
  <c r="AA20" i="15"/>
  <c r="X20" i="15"/>
  <c r="W20" i="15"/>
  <c r="T20" i="15"/>
  <c r="J20" i="15"/>
  <c r="G20" i="15"/>
  <c r="AA19" i="15"/>
  <c r="W19" i="15"/>
  <c r="T19" i="15"/>
  <c r="J19" i="15"/>
  <c r="G19" i="15"/>
  <c r="AA18" i="15"/>
  <c r="W18" i="15"/>
  <c r="T18" i="15"/>
  <c r="J18" i="15"/>
  <c r="G18" i="15"/>
  <c r="AA17" i="15"/>
  <c r="X17" i="15"/>
  <c r="W17" i="15"/>
  <c r="T17" i="15"/>
  <c r="K17" i="15"/>
  <c r="J17" i="15"/>
  <c r="G17" i="15"/>
  <c r="AA16" i="15"/>
  <c r="W16" i="15"/>
  <c r="T16" i="15"/>
  <c r="AA15" i="15"/>
  <c r="X15" i="15"/>
  <c r="W15" i="15"/>
  <c r="T15" i="15"/>
  <c r="AA14" i="15"/>
  <c r="W14" i="15"/>
  <c r="T14" i="15"/>
  <c r="I14" i="15"/>
  <c r="G14" i="15"/>
  <c r="AA13" i="15"/>
  <c r="X13" i="15"/>
  <c r="W13" i="15"/>
  <c r="T13" i="15"/>
  <c r="J13" i="15"/>
  <c r="G13" i="15"/>
  <c r="AA12" i="15"/>
  <c r="X12" i="15"/>
  <c r="W12" i="15"/>
  <c r="T12" i="15"/>
  <c r="J12" i="15"/>
  <c r="G12" i="15"/>
  <c r="K11" i="15"/>
  <c r="J11" i="15"/>
  <c r="G11" i="15"/>
  <c r="I53" i="25"/>
  <c r="G53" i="25"/>
  <c r="I51" i="25"/>
  <c r="G51" i="25"/>
  <c r="K50" i="25"/>
  <c r="J50" i="25"/>
  <c r="K49" i="25"/>
  <c r="J49" i="25"/>
  <c r="K48" i="25"/>
  <c r="J48" i="25"/>
  <c r="G48" i="25"/>
  <c r="O47" i="25"/>
  <c r="O45" i="25"/>
  <c r="I45" i="25"/>
  <c r="G45" i="25"/>
  <c r="K44" i="25"/>
  <c r="J44" i="25"/>
  <c r="K43" i="25"/>
  <c r="J43" i="25"/>
  <c r="K42" i="25"/>
  <c r="J42" i="25"/>
  <c r="O41" i="25"/>
  <c r="K41" i="25"/>
  <c r="J41" i="25"/>
  <c r="K40" i="25"/>
  <c r="J40" i="25"/>
  <c r="V39" i="25"/>
  <c r="T39" i="25"/>
  <c r="K39" i="25"/>
  <c r="J39" i="25"/>
  <c r="G39" i="25"/>
  <c r="K38" i="25"/>
  <c r="J38" i="25"/>
  <c r="G38" i="25"/>
  <c r="W37" i="25"/>
  <c r="T37" i="25"/>
  <c r="W36" i="25"/>
  <c r="T36" i="25"/>
  <c r="I35" i="25"/>
  <c r="G35" i="25"/>
  <c r="E35" i="25"/>
  <c r="W34" i="25"/>
  <c r="T34" i="25"/>
  <c r="K34" i="25"/>
  <c r="J34" i="25"/>
  <c r="G34" i="25"/>
  <c r="W33" i="25"/>
  <c r="T33" i="25"/>
  <c r="K33" i="25"/>
  <c r="J33" i="25"/>
  <c r="G33" i="25"/>
  <c r="W32" i="25"/>
  <c r="T32" i="25"/>
  <c r="K32" i="25"/>
  <c r="J32" i="25"/>
  <c r="G32" i="25"/>
  <c r="W31" i="25"/>
  <c r="T31" i="25"/>
  <c r="W30" i="25"/>
  <c r="T30" i="25"/>
  <c r="I30" i="25"/>
  <c r="G30" i="25"/>
  <c r="E30" i="25"/>
  <c r="W29" i="25"/>
  <c r="T29" i="25"/>
  <c r="W28" i="25"/>
  <c r="T28" i="25"/>
  <c r="J28" i="25"/>
  <c r="G28" i="25"/>
  <c r="J27" i="25"/>
  <c r="G27" i="25"/>
  <c r="W26" i="25"/>
  <c r="T26" i="25"/>
  <c r="K26" i="25"/>
  <c r="J26" i="25"/>
  <c r="G26" i="25"/>
  <c r="W25" i="25"/>
  <c r="T25" i="25"/>
  <c r="W24" i="25"/>
  <c r="T24" i="25"/>
  <c r="I24" i="25"/>
  <c r="G24" i="25"/>
  <c r="AA23" i="25"/>
  <c r="W23" i="25"/>
  <c r="T23" i="25"/>
  <c r="AA22" i="25"/>
  <c r="W22" i="25"/>
  <c r="T22" i="25"/>
  <c r="AA21" i="25"/>
  <c r="X21" i="25"/>
  <c r="W21" i="25"/>
  <c r="T21" i="25"/>
  <c r="AA20" i="25"/>
  <c r="X20" i="25"/>
  <c r="W20" i="25"/>
  <c r="T20" i="25"/>
  <c r="AA19" i="25"/>
  <c r="W19" i="25"/>
  <c r="T19" i="25"/>
  <c r="J19" i="25"/>
  <c r="G19" i="25"/>
  <c r="AA18" i="25"/>
  <c r="W18" i="25"/>
  <c r="T18" i="25"/>
  <c r="J18" i="25"/>
  <c r="G18" i="25"/>
  <c r="AA17" i="25"/>
  <c r="W17" i="25"/>
  <c r="T17" i="25"/>
  <c r="J17" i="25"/>
  <c r="G17" i="25"/>
  <c r="AA16" i="25"/>
  <c r="W16" i="25"/>
  <c r="T16" i="25"/>
  <c r="J16" i="25"/>
  <c r="G16" i="25"/>
  <c r="AA15" i="25"/>
  <c r="X15" i="25"/>
  <c r="W15" i="25"/>
  <c r="T15" i="25"/>
  <c r="K15" i="25"/>
  <c r="J15" i="25"/>
  <c r="G15" i="25"/>
  <c r="AA14" i="25"/>
  <c r="W14" i="25"/>
  <c r="T14" i="25"/>
  <c r="AA13" i="25"/>
  <c r="X13" i="25"/>
  <c r="W13" i="25"/>
  <c r="T13" i="25"/>
  <c r="AA12" i="25"/>
  <c r="W12" i="25"/>
  <c r="T12" i="25"/>
  <c r="I12" i="25"/>
  <c r="G12" i="25"/>
  <c r="AA11" i="25"/>
  <c r="X11" i="25"/>
  <c r="W11" i="25"/>
  <c r="T11" i="25"/>
  <c r="J11" i="25"/>
  <c r="G11" i="25"/>
  <c r="AA10" i="25"/>
  <c r="X10" i="25"/>
  <c r="W10" i="25"/>
  <c r="T10" i="25"/>
  <c r="J10" i="25"/>
  <c r="G10" i="25"/>
  <c r="K9" i="25"/>
  <c r="J9" i="25"/>
  <c r="G9" i="25"/>
  <c r="I53" i="42"/>
  <c r="G53" i="42"/>
  <c r="I51" i="42"/>
  <c r="G51" i="42"/>
  <c r="K50" i="42"/>
  <c r="J50" i="42"/>
  <c r="K49" i="42"/>
  <c r="J49" i="42"/>
  <c r="K48" i="42"/>
  <c r="J48" i="42"/>
  <c r="G48" i="42"/>
  <c r="O47" i="42"/>
  <c r="O45" i="42"/>
  <c r="I45" i="42"/>
  <c r="G45" i="42"/>
  <c r="K44" i="42"/>
  <c r="J44" i="42"/>
  <c r="K43" i="42"/>
  <c r="J43" i="42"/>
  <c r="K42" i="42"/>
  <c r="J42" i="42"/>
  <c r="O41" i="42"/>
  <c r="K41" i="42"/>
  <c r="J41" i="42"/>
  <c r="K40" i="42"/>
  <c r="J40" i="42"/>
  <c r="V39" i="42"/>
  <c r="T39" i="42"/>
  <c r="K39" i="42"/>
  <c r="J39" i="42"/>
  <c r="G39" i="42"/>
  <c r="K38" i="42"/>
  <c r="J38" i="42"/>
  <c r="G38" i="42"/>
  <c r="W37" i="42"/>
  <c r="T37" i="42"/>
  <c r="W36" i="42"/>
  <c r="T36" i="42"/>
  <c r="I35" i="42"/>
  <c r="G35" i="42"/>
  <c r="E35" i="42"/>
  <c r="W34" i="42"/>
  <c r="T34" i="42"/>
  <c r="K34" i="42"/>
  <c r="J34" i="42"/>
  <c r="G34" i="42"/>
  <c r="W33" i="42"/>
  <c r="T33" i="42"/>
  <c r="K33" i="42"/>
  <c r="J33" i="42"/>
  <c r="G33" i="42"/>
  <c r="W32" i="42"/>
  <c r="T32" i="42"/>
  <c r="K32" i="42"/>
  <c r="J32" i="42"/>
  <c r="G32" i="42"/>
  <c r="W31" i="42"/>
  <c r="T31" i="42"/>
  <c r="W30" i="42"/>
  <c r="T30" i="42"/>
  <c r="I30" i="42"/>
  <c r="G30" i="42"/>
  <c r="E30" i="42"/>
  <c r="W29" i="42"/>
  <c r="T29" i="42"/>
  <c r="W28" i="42"/>
  <c r="T28" i="42"/>
  <c r="J28" i="42"/>
  <c r="G28" i="42"/>
  <c r="J27" i="42"/>
  <c r="G27" i="42"/>
  <c r="W26" i="42"/>
  <c r="T26" i="42"/>
  <c r="K26" i="42"/>
  <c r="J26" i="42"/>
  <c r="G26" i="42"/>
  <c r="W25" i="42"/>
  <c r="T25" i="42"/>
  <c r="W24" i="42"/>
  <c r="T24" i="42"/>
  <c r="I24" i="42"/>
  <c r="G24" i="42"/>
  <c r="AA23" i="42"/>
  <c r="W23" i="42"/>
  <c r="T23" i="42"/>
  <c r="AA22" i="42"/>
  <c r="W22" i="42"/>
  <c r="T22" i="42"/>
  <c r="AA21" i="42"/>
  <c r="X21" i="42"/>
  <c r="W21" i="42"/>
  <c r="T21" i="42"/>
  <c r="AA20" i="42"/>
  <c r="X20" i="42"/>
  <c r="W20" i="42"/>
  <c r="T20" i="42"/>
  <c r="AA19" i="42"/>
  <c r="W19" i="42"/>
  <c r="T19" i="42"/>
  <c r="J19" i="42"/>
  <c r="G19" i="42"/>
  <c r="AA18" i="42"/>
  <c r="W18" i="42"/>
  <c r="T18" i="42"/>
  <c r="J18" i="42"/>
  <c r="G18" i="42"/>
  <c r="AA17" i="42"/>
  <c r="W17" i="42"/>
  <c r="T17" i="42"/>
  <c r="J17" i="42"/>
  <c r="G17" i="42"/>
  <c r="AA16" i="42"/>
  <c r="W16" i="42"/>
  <c r="T16" i="42"/>
  <c r="J16" i="42"/>
  <c r="G16" i="42"/>
  <c r="AA15" i="42"/>
  <c r="X15" i="42"/>
  <c r="W15" i="42"/>
  <c r="T15" i="42"/>
  <c r="K15" i="42"/>
  <c r="J15" i="42"/>
  <c r="G15" i="42"/>
  <c r="AA14" i="42"/>
  <c r="W14" i="42"/>
  <c r="T14" i="42"/>
  <c r="AA13" i="42"/>
  <c r="X13" i="42"/>
  <c r="W13" i="42"/>
  <c r="T13" i="42"/>
  <c r="AA12" i="42"/>
  <c r="W12" i="42"/>
  <c r="T12" i="42"/>
  <c r="I12" i="42"/>
  <c r="G12" i="42"/>
  <c r="AA11" i="42"/>
  <c r="X11" i="42"/>
  <c r="W11" i="42"/>
  <c r="T11" i="42"/>
  <c r="J11" i="42"/>
  <c r="G11" i="42"/>
  <c r="AA10" i="42"/>
  <c r="X10" i="42"/>
  <c r="W10" i="42"/>
  <c r="T10" i="42"/>
  <c r="J10" i="42"/>
  <c r="G10" i="42"/>
  <c r="K9" i="42"/>
  <c r="J9" i="42"/>
  <c r="G9" i="42"/>
  <c r="I53" i="41"/>
  <c r="G53" i="41"/>
  <c r="I51" i="41"/>
  <c r="G51" i="41"/>
  <c r="K50" i="41"/>
  <c r="J50" i="41"/>
  <c r="K49" i="41"/>
  <c r="J49" i="41"/>
  <c r="K48" i="41"/>
  <c r="J48" i="41"/>
  <c r="G48" i="41"/>
  <c r="O47" i="41"/>
  <c r="O45" i="41"/>
  <c r="I45" i="41"/>
  <c r="G45" i="41"/>
  <c r="K44" i="41"/>
  <c r="J44" i="41"/>
  <c r="K43" i="41"/>
  <c r="J43" i="41"/>
  <c r="K42" i="41"/>
  <c r="J42" i="41"/>
  <c r="O41" i="41"/>
  <c r="K41" i="41"/>
  <c r="J41" i="41"/>
  <c r="K40" i="41"/>
  <c r="J40" i="41"/>
  <c r="V39" i="41"/>
  <c r="T39" i="41"/>
  <c r="K39" i="41"/>
  <c r="J39" i="41"/>
  <c r="G39" i="41"/>
  <c r="K38" i="41"/>
  <c r="J38" i="41"/>
  <c r="G38" i="41"/>
  <c r="W37" i="41"/>
  <c r="T37" i="41"/>
  <c r="W36" i="41"/>
  <c r="T36" i="41"/>
  <c r="I35" i="41"/>
  <c r="G35" i="41"/>
  <c r="E35" i="41"/>
  <c r="W34" i="41"/>
  <c r="T34" i="41"/>
  <c r="K34" i="41"/>
  <c r="J34" i="41"/>
  <c r="G34" i="41"/>
  <c r="W33" i="41"/>
  <c r="T33" i="41"/>
  <c r="K33" i="41"/>
  <c r="J33" i="41"/>
  <c r="G33" i="41"/>
  <c r="W32" i="41"/>
  <c r="T32" i="41"/>
  <c r="K32" i="41"/>
  <c r="J32" i="41"/>
  <c r="G32" i="41"/>
  <c r="W31" i="41"/>
  <c r="T31" i="41"/>
  <c r="W30" i="41"/>
  <c r="T30" i="41"/>
  <c r="I30" i="41"/>
  <c r="G30" i="41"/>
  <c r="E30" i="41"/>
  <c r="W29" i="41"/>
  <c r="T29" i="41"/>
  <c r="W28" i="41"/>
  <c r="T28" i="41"/>
  <c r="J28" i="41"/>
  <c r="G28" i="41"/>
  <c r="J27" i="41"/>
  <c r="G27" i="41"/>
  <c r="W26" i="41"/>
  <c r="T26" i="41"/>
  <c r="K26" i="41"/>
  <c r="J26" i="41"/>
  <c r="G26" i="41"/>
  <c r="W25" i="41"/>
  <c r="T25" i="41"/>
  <c r="W24" i="41"/>
  <c r="T24" i="41"/>
  <c r="I24" i="41"/>
  <c r="G24" i="41"/>
  <c r="AA23" i="41"/>
  <c r="W23" i="41"/>
  <c r="T23" i="41"/>
  <c r="AA22" i="41"/>
  <c r="W22" i="41"/>
  <c r="T22" i="41"/>
  <c r="AA21" i="41"/>
  <c r="X21" i="41"/>
  <c r="W21" i="41"/>
  <c r="T21" i="41"/>
  <c r="AA20" i="41"/>
  <c r="X20" i="41"/>
  <c r="W20" i="41"/>
  <c r="T20" i="41"/>
  <c r="AA19" i="41"/>
  <c r="W19" i="41"/>
  <c r="T19" i="41"/>
  <c r="J19" i="41"/>
  <c r="G19" i="41"/>
  <c r="AA18" i="41"/>
  <c r="W18" i="41"/>
  <c r="T18" i="41"/>
  <c r="J18" i="41"/>
  <c r="G18" i="41"/>
  <c r="AA17" i="41"/>
  <c r="W17" i="41"/>
  <c r="T17" i="41"/>
  <c r="J17" i="41"/>
  <c r="G17" i="41"/>
  <c r="AA16" i="41"/>
  <c r="W16" i="41"/>
  <c r="T16" i="41"/>
  <c r="J16" i="41"/>
  <c r="G16" i="41"/>
  <c r="AA15" i="41"/>
  <c r="X15" i="41"/>
  <c r="W15" i="41"/>
  <c r="T15" i="41"/>
  <c r="K15" i="41"/>
  <c r="J15" i="41"/>
  <c r="G15" i="41"/>
  <c r="AA14" i="41"/>
  <c r="W14" i="41"/>
  <c r="T14" i="41"/>
  <c r="AA13" i="41"/>
  <c r="X13" i="41"/>
  <c r="W13" i="41"/>
  <c r="T13" i="41"/>
  <c r="AA12" i="41"/>
  <c r="W12" i="41"/>
  <c r="T12" i="41"/>
  <c r="I12" i="41"/>
  <c r="G12" i="41"/>
  <c r="AA11" i="41"/>
  <c r="X11" i="41"/>
  <c r="W11" i="41"/>
  <c r="T11" i="41"/>
  <c r="J11" i="41"/>
  <c r="G11" i="41"/>
  <c r="AA10" i="41"/>
  <c r="X10" i="41"/>
  <c r="W10" i="41"/>
  <c r="T10" i="41"/>
  <c r="J10" i="41"/>
  <c r="G10" i="41"/>
  <c r="K9" i="41"/>
  <c r="J9" i="41"/>
  <c r="G9" i="41"/>
  <c r="I53" i="39"/>
  <c r="G53" i="39"/>
  <c r="I51" i="39"/>
  <c r="G51" i="39"/>
  <c r="K50" i="39"/>
  <c r="J50" i="39"/>
  <c r="K49" i="39"/>
  <c r="J49" i="39"/>
  <c r="K48" i="39"/>
  <c r="J48" i="39"/>
  <c r="G48" i="39"/>
  <c r="O47" i="39"/>
  <c r="O45" i="39"/>
  <c r="I45" i="39"/>
  <c r="G45" i="39"/>
  <c r="K44" i="39"/>
  <c r="J44" i="39"/>
  <c r="K43" i="39"/>
  <c r="J43" i="39"/>
  <c r="K42" i="39"/>
  <c r="J42" i="39"/>
  <c r="O41" i="39"/>
  <c r="K41" i="39"/>
  <c r="J41" i="39"/>
  <c r="K40" i="39"/>
  <c r="J40" i="39"/>
  <c r="V39" i="39"/>
  <c r="T39" i="39"/>
  <c r="K39" i="39"/>
  <c r="J39" i="39"/>
  <c r="G39" i="39"/>
  <c r="K38" i="39"/>
  <c r="J38" i="39"/>
  <c r="G38" i="39"/>
  <c r="W37" i="39"/>
  <c r="T37" i="39"/>
  <c r="W36" i="39"/>
  <c r="T36" i="39"/>
  <c r="I35" i="39"/>
  <c r="G35" i="39"/>
  <c r="E35" i="39"/>
  <c r="W34" i="39"/>
  <c r="T34" i="39"/>
  <c r="K34" i="39"/>
  <c r="J34" i="39"/>
  <c r="G34" i="39"/>
  <c r="W33" i="39"/>
  <c r="T33" i="39"/>
  <c r="K33" i="39"/>
  <c r="J33" i="39"/>
  <c r="G33" i="39"/>
  <c r="W32" i="39"/>
  <c r="T32" i="39"/>
  <c r="K32" i="39"/>
  <c r="J32" i="39"/>
  <c r="G32" i="39"/>
  <c r="W31" i="39"/>
  <c r="T31" i="39"/>
  <c r="W30" i="39"/>
  <c r="T30" i="39"/>
  <c r="I30" i="39"/>
  <c r="G30" i="39"/>
  <c r="E30" i="39"/>
  <c r="W29" i="39"/>
  <c r="T29" i="39"/>
  <c r="W28" i="39"/>
  <c r="T28" i="39"/>
  <c r="J28" i="39"/>
  <c r="G28" i="39"/>
  <c r="J27" i="39"/>
  <c r="G27" i="39"/>
  <c r="W26" i="39"/>
  <c r="T26" i="39"/>
  <c r="K26" i="39"/>
  <c r="J26" i="39"/>
  <c r="G26" i="39"/>
  <c r="W25" i="39"/>
  <c r="T25" i="39"/>
  <c r="W24" i="39"/>
  <c r="T24" i="39"/>
  <c r="I24" i="39"/>
  <c r="G24" i="39"/>
  <c r="AA23" i="39"/>
  <c r="W23" i="39"/>
  <c r="T23" i="39"/>
  <c r="AA22" i="39"/>
  <c r="W22" i="39"/>
  <c r="T22" i="39"/>
  <c r="AA21" i="39"/>
  <c r="X21" i="39"/>
  <c r="W21" i="39"/>
  <c r="T21" i="39"/>
  <c r="AA20" i="39"/>
  <c r="X20" i="39"/>
  <c r="W20" i="39"/>
  <c r="T20" i="39"/>
  <c r="AA19" i="39"/>
  <c r="W19" i="39"/>
  <c r="T19" i="39"/>
  <c r="J19" i="39"/>
  <c r="G19" i="39"/>
  <c r="AA18" i="39"/>
  <c r="W18" i="39"/>
  <c r="T18" i="39"/>
  <c r="J18" i="39"/>
  <c r="G18" i="39"/>
  <c r="AA17" i="39"/>
  <c r="W17" i="39"/>
  <c r="T17" i="39"/>
  <c r="J17" i="39"/>
  <c r="G17" i="39"/>
  <c r="AA16" i="39"/>
  <c r="W16" i="39"/>
  <c r="T16" i="39"/>
  <c r="J16" i="39"/>
  <c r="G16" i="39"/>
  <c r="AA15" i="39"/>
  <c r="X15" i="39"/>
  <c r="W15" i="39"/>
  <c r="T15" i="39"/>
  <c r="K15" i="39"/>
  <c r="J15" i="39"/>
  <c r="G15" i="39"/>
  <c r="AA14" i="39"/>
  <c r="W14" i="39"/>
  <c r="T14" i="39"/>
  <c r="AA13" i="39"/>
  <c r="X13" i="39"/>
  <c r="W13" i="39"/>
  <c r="T13" i="39"/>
  <c r="AA12" i="39"/>
  <c r="W12" i="39"/>
  <c r="T12" i="39"/>
  <c r="I12" i="39"/>
  <c r="G12" i="39"/>
  <c r="AA11" i="39"/>
  <c r="X11" i="39"/>
  <c r="W11" i="39"/>
  <c r="T11" i="39"/>
  <c r="J11" i="39"/>
  <c r="G11" i="39"/>
  <c r="AA10" i="39"/>
  <c r="X10" i="39"/>
  <c r="W10" i="39"/>
  <c r="T10" i="39"/>
  <c r="J10" i="39"/>
  <c r="G10" i="39"/>
  <c r="K9" i="39"/>
  <c r="J9" i="39"/>
  <c r="G9" i="39"/>
  <c r="I53" i="40"/>
  <c r="G53" i="40"/>
  <c r="I51" i="40"/>
  <c r="G51" i="40"/>
  <c r="K50" i="40"/>
  <c r="J50" i="40"/>
  <c r="K49" i="40"/>
  <c r="J49" i="40"/>
  <c r="K48" i="40"/>
  <c r="J48" i="40"/>
  <c r="G48" i="40"/>
  <c r="O47" i="40"/>
  <c r="O45" i="40"/>
  <c r="I45" i="40"/>
  <c r="G45" i="40"/>
  <c r="K44" i="40"/>
  <c r="J44" i="40"/>
  <c r="K43" i="40"/>
  <c r="J43" i="40"/>
  <c r="K42" i="40"/>
  <c r="J42" i="40"/>
  <c r="O41" i="40"/>
  <c r="K41" i="40"/>
  <c r="J41" i="40"/>
  <c r="K40" i="40"/>
  <c r="J40" i="40"/>
  <c r="V39" i="40"/>
  <c r="T39" i="40"/>
  <c r="K39" i="40"/>
  <c r="J39" i="40"/>
  <c r="G39" i="40"/>
  <c r="K38" i="40"/>
  <c r="J38" i="40"/>
  <c r="G38" i="40"/>
  <c r="W37" i="40"/>
  <c r="T37" i="40"/>
  <c r="W36" i="40"/>
  <c r="T36" i="40"/>
  <c r="I35" i="40"/>
  <c r="G35" i="40"/>
  <c r="E35" i="40"/>
  <c r="W34" i="40"/>
  <c r="T34" i="40"/>
  <c r="K34" i="40"/>
  <c r="J34" i="40"/>
  <c r="G34" i="40"/>
  <c r="W33" i="40"/>
  <c r="T33" i="40"/>
  <c r="K33" i="40"/>
  <c r="J33" i="40"/>
  <c r="G33" i="40"/>
  <c r="W32" i="40"/>
  <c r="T32" i="40"/>
  <c r="K32" i="40"/>
  <c r="J32" i="40"/>
  <c r="G32" i="40"/>
  <c r="W31" i="40"/>
  <c r="T31" i="40"/>
  <c r="W30" i="40"/>
  <c r="T30" i="40"/>
  <c r="I30" i="40"/>
  <c r="G30" i="40"/>
  <c r="E30" i="40"/>
  <c r="W29" i="40"/>
  <c r="T29" i="40"/>
  <c r="W28" i="40"/>
  <c r="T28" i="40"/>
  <c r="J28" i="40"/>
  <c r="G28" i="40"/>
  <c r="J27" i="40"/>
  <c r="G27" i="40"/>
  <c r="W26" i="40"/>
  <c r="T26" i="40"/>
  <c r="K26" i="40"/>
  <c r="J26" i="40"/>
  <c r="G26" i="40"/>
  <c r="W25" i="40"/>
  <c r="T25" i="40"/>
  <c r="W24" i="40"/>
  <c r="T24" i="40"/>
  <c r="I24" i="40"/>
  <c r="G24" i="40"/>
  <c r="AA23" i="40"/>
  <c r="W23" i="40"/>
  <c r="T23" i="40"/>
  <c r="AA22" i="40"/>
  <c r="W22" i="40"/>
  <c r="T22" i="40"/>
  <c r="AA21" i="40"/>
  <c r="X21" i="40"/>
  <c r="W21" i="40"/>
  <c r="T21" i="40"/>
  <c r="AA20" i="40"/>
  <c r="X20" i="40"/>
  <c r="W20" i="40"/>
  <c r="T20" i="40"/>
  <c r="AA19" i="40"/>
  <c r="W19" i="40"/>
  <c r="T19" i="40"/>
  <c r="J19" i="40"/>
  <c r="G19" i="40"/>
  <c r="AA18" i="40"/>
  <c r="W18" i="40"/>
  <c r="T18" i="40"/>
  <c r="J18" i="40"/>
  <c r="G18" i="40"/>
  <c r="AA17" i="40"/>
  <c r="W17" i="40"/>
  <c r="T17" i="40"/>
  <c r="J17" i="40"/>
  <c r="G17" i="40"/>
  <c r="AA16" i="40"/>
  <c r="W16" i="40"/>
  <c r="T16" i="40"/>
  <c r="J16" i="40"/>
  <c r="G16" i="40"/>
  <c r="AA15" i="40"/>
  <c r="X15" i="40"/>
  <c r="W15" i="40"/>
  <c r="T15" i="40"/>
  <c r="K15" i="40"/>
  <c r="J15" i="40"/>
  <c r="G15" i="40"/>
  <c r="AA14" i="40"/>
  <c r="W14" i="40"/>
  <c r="T14" i="40"/>
  <c r="AA13" i="40"/>
  <c r="X13" i="40"/>
  <c r="W13" i="40"/>
  <c r="T13" i="40"/>
  <c r="AA12" i="40"/>
  <c r="W12" i="40"/>
  <c r="T12" i="40"/>
  <c r="I12" i="40"/>
  <c r="G12" i="40"/>
  <c r="AA11" i="40"/>
  <c r="X11" i="40"/>
  <c r="W11" i="40"/>
  <c r="T11" i="40"/>
  <c r="J11" i="40"/>
  <c r="G11" i="40"/>
  <c r="AA10" i="40"/>
  <c r="X10" i="40"/>
  <c r="W10" i="40"/>
  <c r="T10" i="40"/>
  <c r="J10" i="40"/>
  <c r="G10" i="40"/>
  <c r="K9" i="40"/>
  <c r="J9" i="40"/>
  <c r="G9" i="40"/>
  <c r="I51" i="53"/>
  <c r="G51" i="53"/>
  <c r="I49" i="53"/>
  <c r="G49" i="53"/>
  <c r="K48" i="53"/>
  <c r="J48" i="53"/>
  <c r="K47" i="53"/>
  <c r="J47" i="53"/>
  <c r="K46" i="53"/>
  <c r="J46" i="53"/>
  <c r="G46" i="53"/>
  <c r="O45" i="53"/>
  <c r="O43" i="53"/>
  <c r="I43" i="53"/>
  <c r="G43" i="53"/>
  <c r="K42" i="53"/>
  <c r="J42" i="53"/>
  <c r="K41" i="53"/>
  <c r="J41" i="53"/>
  <c r="K40" i="53"/>
  <c r="J40" i="53"/>
  <c r="O39" i="53"/>
  <c r="K39" i="53"/>
  <c r="J39" i="53"/>
  <c r="K38" i="53"/>
  <c r="J38" i="53"/>
  <c r="V37" i="53"/>
  <c r="T37" i="53"/>
  <c r="K37" i="53"/>
  <c r="J37" i="53"/>
  <c r="G37" i="53"/>
  <c r="K36" i="53"/>
  <c r="J36" i="53"/>
  <c r="G36" i="53"/>
  <c r="W35" i="53"/>
  <c r="T35" i="53"/>
  <c r="W34" i="53"/>
  <c r="T34" i="53"/>
  <c r="I33" i="53"/>
  <c r="G33" i="53"/>
  <c r="E33" i="53"/>
  <c r="W32" i="53"/>
  <c r="T32" i="53"/>
  <c r="K32" i="53"/>
  <c r="J32" i="53"/>
  <c r="G32" i="53"/>
  <c r="W31" i="53"/>
  <c r="T31" i="53"/>
  <c r="K31" i="53"/>
  <c r="J31" i="53"/>
  <c r="G31" i="53"/>
  <c r="W30" i="53"/>
  <c r="T30" i="53"/>
  <c r="K30" i="53"/>
  <c r="J30" i="53"/>
  <c r="G30" i="53"/>
  <c r="W29" i="53"/>
  <c r="T29" i="53"/>
  <c r="W28" i="53"/>
  <c r="T28" i="53"/>
  <c r="I28" i="53"/>
  <c r="G28" i="53"/>
  <c r="E28" i="53"/>
  <c r="W27" i="53"/>
  <c r="T27" i="53"/>
  <c r="W26" i="53"/>
  <c r="T26" i="53"/>
  <c r="J26" i="53"/>
  <c r="G26" i="53"/>
  <c r="J25" i="53"/>
  <c r="G25" i="53"/>
  <c r="W24" i="53"/>
  <c r="T24" i="53"/>
  <c r="K24" i="53"/>
  <c r="J24" i="53"/>
  <c r="G24" i="53"/>
  <c r="W23" i="53"/>
  <c r="T23" i="53"/>
  <c r="W22" i="53"/>
  <c r="T22" i="53"/>
  <c r="I22" i="53"/>
  <c r="G22" i="53"/>
  <c r="AA21" i="53"/>
  <c r="W21" i="53"/>
  <c r="T21" i="53"/>
  <c r="AA20" i="53"/>
  <c r="W20" i="53"/>
  <c r="T20" i="53"/>
  <c r="AA19" i="53"/>
  <c r="X19" i="53"/>
  <c r="W19" i="53"/>
  <c r="T19" i="53"/>
  <c r="AA18" i="53"/>
  <c r="X18" i="53"/>
  <c r="W18" i="53"/>
  <c r="T18" i="53"/>
  <c r="AA17" i="53"/>
  <c r="W17" i="53"/>
  <c r="T17" i="53"/>
  <c r="J17" i="53"/>
  <c r="G17" i="53"/>
  <c r="AA16" i="53"/>
  <c r="W16" i="53"/>
  <c r="T16" i="53"/>
  <c r="J16" i="53"/>
  <c r="G16" i="53"/>
  <c r="AA15" i="53"/>
  <c r="W15" i="53"/>
  <c r="T15" i="53"/>
  <c r="J15" i="53"/>
  <c r="G15" i="53"/>
  <c r="AA14" i="53"/>
  <c r="W14" i="53"/>
  <c r="T14" i="53"/>
  <c r="J14" i="53"/>
  <c r="G14" i="53"/>
  <c r="AA13" i="53"/>
  <c r="X13" i="53"/>
  <c r="W13" i="53"/>
  <c r="T13" i="53"/>
  <c r="K13" i="53"/>
  <c r="J13" i="53"/>
  <c r="G13" i="53"/>
  <c r="AA12" i="53"/>
  <c r="W12" i="53"/>
  <c r="T12" i="53"/>
  <c r="AA11" i="53"/>
  <c r="X11" i="53"/>
  <c r="W11" i="53"/>
  <c r="T11" i="53"/>
  <c r="AA10" i="53"/>
  <c r="W10" i="53"/>
  <c r="T10" i="53"/>
  <c r="I10" i="53"/>
  <c r="G10" i="53"/>
  <c r="AA9" i="53"/>
  <c r="X9" i="53"/>
  <c r="W9" i="53"/>
  <c r="T9" i="53"/>
  <c r="J9" i="53"/>
  <c r="G9" i="53"/>
  <c r="AA8" i="53"/>
  <c r="X8" i="53"/>
  <c r="W8" i="53"/>
  <c r="T8" i="53"/>
  <c r="J8" i="53"/>
  <c r="G8" i="53"/>
  <c r="K7" i="53"/>
  <c r="J7" i="53"/>
  <c r="G7" i="53"/>
  <c r="I53" i="35"/>
  <c r="G53" i="35"/>
  <c r="I51" i="35"/>
  <c r="G51" i="35"/>
  <c r="K50" i="35"/>
  <c r="J50" i="35"/>
  <c r="K49" i="35"/>
  <c r="J49" i="35"/>
  <c r="K48" i="35"/>
  <c r="J48" i="35"/>
  <c r="G48" i="35"/>
  <c r="O47" i="35"/>
  <c r="O45" i="35"/>
  <c r="I45" i="35"/>
  <c r="G45" i="35"/>
  <c r="K44" i="35"/>
  <c r="J44" i="35"/>
  <c r="K43" i="35"/>
  <c r="J43" i="35"/>
  <c r="K42" i="35"/>
  <c r="J42" i="35"/>
  <c r="O41" i="35"/>
  <c r="K41" i="35"/>
  <c r="J41" i="35"/>
  <c r="K40" i="35"/>
  <c r="J40" i="35"/>
  <c r="V39" i="35"/>
  <c r="T39" i="35"/>
  <c r="K39" i="35"/>
  <c r="J39" i="35"/>
  <c r="G39" i="35"/>
  <c r="K38" i="35"/>
  <c r="J38" i="35"/>
  <c r="G38" i="35"/>
  <c r="W37" i="35"/>
  <c r="T37" i="35"/>
  <c r="W36" i="35"/>
  <c r="T36" i="35"/>
  <c r="I35" i="35"/>
  <c r="G35" i="35"/>
  <c r="E35" i="35"/>
  <c r="W34" i="35"/>
  <c r="T34" i="35"/>
  <c r="K34" i="35"/>
  <c r="J34" i="35"/>
  <c r="G34" i="35"/>
  <c r="W33" i="35"/>
  <c r="T33" i="35"/>
  <c r="K33" i="35"/>
  <c r="J33" i="35"/>
  <c r="G33" i="35"/>
  <c r="W32" i="35"/>
  <c r="T32" i="35"/>
  <c r="K32" i="35"/>
  <c r="J32" i="35"/>
  <c r="G32" i="35"/>
  <c r="W31" i="35"/>
  <c r="T31" i="35"/>
  <c r="W30" i="35"/>
  <c r="T30" i="35"/>
  <c r="I30" i="35"/>
  <c r="G30" i="35"/>
  <c r="E30" i="35"/>
  <c r="W29" i="35"/>
  <c r="T29" i="35"/>
  <c r="W28" i="35"/>
  <c r="T28" i="35"/>
  <c r="J28" i="35"/>
  <c r="G28" i="35"/>
  <c r="J27" i="35"/>
  <c r="G27" i="35"/>
  <c r="W26" i="35"/>
  <c r="T26" i="35"/>
  <c r="K26" i="35"/>
  <c r="J26" i="35"/>
  <c r="G26" i="35"/>
  <c r="W25" i="35"/>
  <c r="T25" i="35"/>
  <c r="W24" i="35"/>
  <c r="T24" i="35"/>
  <c r="I24" i="35"/>
  <c r="G24" i="35"/>
  <c r="AA23" i="35"/>
  <c r="W23" i="35"/>
  <c r="T23" i="35"/>
  <c r="AA22" i="35"/>
  <c r="W22" i="35"/>
  <c r="T22" i="35"/>
  <c r="AA21" i="35"/>
  <c r="X21" i="35"/>
  <c r="W21" i="35"/>
  <c r="T21" i="35"/>
  <c r="AA20" i="35"/>
  <c r="X20" i="35"/>
  <c r="W20" i="35"/>
  <c r="T20" i="35"/>
  <c r="AA19" i="35"/>
  <c r="W19" i="35"/>
  <c r="T19" i="35"/>
  <c r="J19" i="35"/>
  <c r="G19" i="35"/>
  <c r="AA18" i="35"/>
  <c r="W18" i="35"/>
  <c r="T18" i="35"/>
  <c r="J18" i="35"/>
  <c r="G18" i="35"/>
  <c r="AA17" i="35"/>
  <c r="W17" i="35"/>
  <c r="T17" i="35"/>
  <c r="J17" i="35"/>
  <c r="G17" i="35"/>
  <c r="AA16" i="35"/>
  <c r="W16" i="35"/>
  <c r="T16" i="35"/>
  <c r="J16" i="35"/>
  <c r="G16" i="35"/>
  <c r="AA15" i="35"/>
  <c r="X15" i="35"/>
  <c r="W15" i="35"/>
  <c r="T15" i="35"/>
  <c r="K15" i="35"/>
  <c r="J15" i="35"/>
  <c r="G15" i="35"/>
  <c r="AA14" i="35"/>
  <c r="W14" i="35"/>
  <c r="T14" i="35"/>
  <c r="AA13" i="35"/>
  <c r="X13" i="35"/>
  <c r="W13" i="35"/>
  <c r="T13" i="35"/>
  <c r="AA12" i="35"/>
  <c r="W12" i="35"/>
  <c r="T12" i="35"/>
  <c r="I12" i="35"/>
  <c r="G12" i="35"/>
  <c r="AA11" i="35"/>
  <c r="X11" i="35"/>
  <c r="W11" i="35"/>
  <c r="T11" i="35"/>
  <c r="J11" i="35"/>
  <c r="G11" i="35"/>
  <c r="AA10" i="35"/>
  <c r="X10" i="35"/>
  <c r="W10" i="35"/>
  <c r="T10" i="35"/>
  <c r="J10" i="35"/>
  <c r="G10" i="35"/>
  <c r="K9" i="35"/>
  <c r="J9" i="35"/>
  <c r="G9" i="35"/>
  <c r="I51" i="54"/>
  <c r="G51" i="54"/>
  <c r="I49" i="54"/>
  <c r="G49" i="54"/>
  <c r="K48" i="54"/>
  <c r="J48" i="54"/>
  <c r="K47" i="54"/>
  <c r="J47" i="54"/>
  <c r="K46" i="54"/>
  <c r="J46" i="54"/>
  <c r="G46" i="54"/>
  <c r="O45" i="54"/>
  <c r="O43" i="54"/>
  <c r="I43" i="54"/>
  <c r="G43" i="54"/>
  <c r="K42" i="54"/>
  <c r="J42" i="54"/>
  <c r="K41" i="54"/>
  <c r="J41" i="54"/>
  <c r="K40" i="54"/>
  <c r="J40" i="54"/>
  <c r="O39" i="54"/>
  <c r="K39" i="54"/>
  <c r="J39" i="54"/>
  <c r="K38" i="54"/>
  <c r="J38" i="54"/>
  <c r="V37" i="54"/>
  <c r="T37" i="54"/>
  <c r="K37" i="54"/>
  <c r="J37" i="54"/>
  <c r="G37" i="54"/>
  <c r="K36" i="54"/>
  <c r="J36" i="54"/>
  <c r="G36" i="54"/>
  <c r="W35" i="54"/>
  <c r="T35" i="54"/>
  <c r="W34" i="54"/>
  <c r="T34" i="54"/>
  <c r="I33" i="54"/>
  <c r="G33" i="54"/>
  <c r="E33" i="54"/>
  <c r="W32" i="54"/>
  <c r="T32" i="54"/>
  <c r="K32" i="54"/>
  <c r="J32" i="54"/>
  <c r="G32" i="54"/>
  <c r="W31" i="54"/>
  <c r="T31" i="54"/>
  <c r="K31" i="54"/>
  <c r="J31" i="54"/>
  <c r="G31" i="54"/>
  <c r="W30" i="54"/>
  <c r="T30" i="54"/>
  <c r="K30" i="54"/>
  <c r="J30" i="54"/>
  <c r="G30" i="54"/>
  <c r="W29" i="54"/>
  <c r="T29" i="54"/>
  <c r="W28" i="54"/>
  <c r="T28" i="54"/>
  <c r="I28" i="54"/>
  <c r="G28" i="54"/>
  <c r="E28" i="54"/>
  <c r="W27" i="54"/>
  <c r="T27" i="54"/>
  <c r="W26" i="54"/>
  <c r="T26" i="54"/>
  <c r="J26" i="54"/>
  <c r="G26" i="54"/>
  <c r="J25" i="54"/>
  <c r="G25" i="54"/>
  <c r="W24" i="54"/>
  <c r="T24" i="54"/>
  <c r="K24" i="54"/>
  <c r="J24" i="54"/>
  <c r="G24" i="54"/>
  <c r="W23" i="54"/>
  <c r="T23" i="54"/>
  <c r="W22" i="54"/>
  <c r="T22" i="54"/>
  <c r="I22" i="54"/>
  <c r="G22" i="54"/>
  <c r="AA21" i="54"/>
  <c r="W21" i="54"/>
  <c r="T21" i="54"/>
  <c r="AA20" i="54"/>
  <c r="W20" i="54"/>
  <c r="T20" i="54"/>
  <c r="AA19" i="54"/>
  <c r="X19" i="54"/>
  <c r="W19" i="54"/>
  <c r="T19" i="54"/>
  <c r="AA18" i="54"/>
  <c r="X18" i="54"/>
  <c r="W18" i="54"/>
  <c r="T18" i="54"/>
  <c r="AA17" i="54"/>
  <c r="W17" i="54"/>
  <c r="T17" i="54"/>
  <c r="J17" i="54"/>
  <c r="G17" i="54"/>
  <c r="AA16" i="54"/>
  <c r="W16" i="54"/>
  <c r="T16" i="54"/>
  <c r="J16" i="54"/>
  <c r="G16" i="54"/>
  <c r="AA15" i="54"/>
  <c r="W15" i="54"/>
  <c r="T15" i="54"/>
  <c r="J15" i="54"/>
  <c r="G15" i="54"/>
  <c r="AA14" i="54"/>
  <c r="W14" i="54"/>
  <c r="T14" i="54"/>
  <c r="J14" i="54"/>
  <c r="G14" i="54"/>
  <c r="AA13" i="54"/>
  <c r="X13" i="54"/>
  <c r="W13" i="54"/>
  <c r="T13" i="54"/>
  <c r="K13" i="54"/>
  <c r="J13" i="54"/>
  <c r="G13" i="54"/>
  <c r="AA12" i="54"/>
  <c r="W12" i="54"/>
  <c r="T12" i="54"/>
  <c r="AA11" i="54"/>
  <c r="X11" i="54"/>
  <c r="W11" i="54"/>
  <c r="T11" i="54"/>
  <c r="AA10" i="54"/>
  <c r="W10" i="54"/>
  <c r="T10" i="54"/>
  <c r="I10" i="54"/>
  <c r="G10" i="54"/>
  <c r="AA9" i="54"/>
  <c r="X9" i="54"/>
  <c r="W9" i="54"/>
  <c r="T9" i="54"/>
  <c r="J9" i="54"/>
  <c r="G9" i="54"/>
  <c r="AA8" i="54"/>
  <c r="X8" i="54"/>
  <c r="W8" i="54"/>
  <c r="T8" i="54"/>
  <c r="J8" i="54"/>
  <c r="G8" i="54"/>
  <c r="K7" i="54"/>
  <c r="J7" i="54"/>
  <c r="G7" i="54"/>
  <c r="I51" i="55"/>
  <c r="G51" i="55"/>
  <c r="I49" i="55"/>
  <c r="G49" i="55"/>
  <c r="K48" i="55"/>
  <c r="J48" i="55"/>
  <c r="K47" i="55"/>
  <c r="J47" i="55"/>
  <c r="K46" i="55"/>
  <c r="J46" i="55"/>
  <c r="G46" i="55"/>
  <c r="O45" i="55"/>
  <c r="O43" i="55"/>
  <c r="I43" i="55"/>
  <c r="G43" i="55"/>
  <c r="K42" i="55"/>
  <c r="J42" i="55"/>
  <c r="K41" i="55"/>
  <c r="J41" i="55"/>
  <c r="K40" i="55"/>
  <c r="J40" i="55"/>
  <c r="O39" i="55"/>
  <c r="K39" i="55"/>
  <c r="J39" i="55"/>
  <c r="K38" i="55"/>
  <c r="J38" i="55"/>
  <c r="V37" i="55"/>
  <c r="T37" i="55"/>
  <c r="K37" i="55"/>
  <c r="J37" i="55"/>
  <c r="G37" i="55"/>
  <c r="K36" i="55"/>
  <c r="J36" i="55"/>
  <c r="G36" i="55"/>
  <c r="W35" i="55"/>
  <c r="T35" i="55"/>
  <c r="W34" i="55"/>
  <c r="T34" i="55"/>
  <c r="I33" i="55"/>
  <c r="G33" i="55"/>
  <c r="E33" i="55"/>
  <c r="W32" i="55"/>
  <c r="T32" i="55"/>
  <c r="K32" i="55"/>
  <c r="J32" i="55"/>
  <c r="G32" i="55"/>
  <c r="W31" i="55"/>
  <c r="T31" i="55"/>
  <c r="K31" i="55"/>
  <c r="J31" i="55"/>
  <c r="G31" i="55"/>
  <c r="W30" i="55"/>
  <c r="T30" i="55"/>
  <c r="K30" i="55"/>
  <c r="J30" i="55"/>
  <c r="G30" i="55"/>
  <c r="W29" i="55"/>
  <c r="T29" i="55"/>
  <c r="W28" i="55"/>
  <c r="T28" i="55"/>
  <c r="I28" i="55"/>
  <c r="G28" i="55"/>
  <c r="E28" i="55"/>
  <c r="W27" i="55"/>
  <c r="T27" i="55"/>
  <c r="W26" i="55"/>
  <c r="T26" i="55"/>
  <c r="J26" i="55"/>
  <c r="G26" i="55"/>
  <c r="J25" i="55"/>
  <c r="G25" i="55"/>
  <c r="W24" i="55"/>
  <c r="T24" i="55"/>
  <c r="K24" i="55"/>
  <c r="J24" i="55"/>
  <c r="G24" i="55"/>
  <c r="W23" i="55"/>
  <c r="T23" i="55"/>
  <c r="W22" i="55"/>
  <c r="T22" i="55"/>
  <c r="I22" i="55"/>
  <c r="G22" i="55"/>
  <c r="AA21" i="55"/>
  <c r="W21" i="55"/>
  <c r="T21" i="55"/>
  <c r="AA20" i="55"/>
  <c r="W20" i="55"/>
  <c r="T20" i="55"/>
  <c r="AA19" i="55"/>
  <c r="X19" i="55"/>
  <c r="W19" i="55"/>
  <c r="T19" i="55"/>
  <c r="AA18" i="55"/>
  <c r="X18" i="55"/>
  <c r="W18" i="55"/>
  <c r="T18" i="55"/>
  <c r="AA17" i="55"/>
  <c r="W17" i="55"/>
  <c r="T17" i="55"/>
  <c r="J17" i="55"/>
  <c r="G17" i="55"/>
  <c r="AA16" i="55"/>
  <c r="W16" i="55"/>
  <c r="T16" i="55"/>
  <c r="J16" i="55"/>
  <c r="G16" i="55"/>
  <c r="AA15" i="55"/>
  <c r="W15" i="55"/>
  <c r="T15" i="55"/>
  <c r="J15" i="55"/>
  <c r="G15" i="55"/>
  <c r="AA14" i="55"/>
  <c r="W14" i="55"/>
  <c r="T14" i="55"/>
  <c r="J14" i="55"/>
  <c r="G14" i="55"/>
  <c r="AA13" i="55"/>
  <c r="X13" i="55"/>
  <c r="W13" i="55"/>
  <c r="T13" i="55"/>
  <c r="K13" i="55"/>
  <c r="J13" i="55"/>
  <c r="G13" i="55"/>
  <c r="AA12" i="55"/>
  <c r="W12" i="55"/>
  <c r="T12" i="55"/>
  <c r="AA11" i="55"/>
  <c r="X11" i="55"/>
  <c r="W11" i="55"/>
  <c r="T11" i="55"/>
  <c r="AA10" i="55"/>
  <c r="W10" i="55"/>
  <c r="T10" i="55"/>
  <c r="I10" i="55"/>
  <c r="G10" i="55"/>
  <c r="AA9" i="55"/>
  <c r="X9" i="55"/>
  <c r="W9" i="55"/>
  <c r="T9" i="55"/>
  <c r="J9" i="55"/>
  <c r="G9" i="55"/>
  <c r="AA8" i="55"/>
  <c r="X8" i="55"/>
  <c r="W8" i="55"/>
  <c r="T8" i="55"/>
  <c r="J8" i="55"/>
  <c r="G8" i="55"/>
  <c r="K7" i="55"/>
  <c r="J7" i="55"/>
  <c r="G7" i="55"/>
  <c r="I51" i="56"/>
  <c r="G51" i="56"/>
  <c r="I49" i="56"/>
  <c r="G49" i="56"/>
  <c r="K48" i="56"/>
  <c r="J48" i="56"/>
  <c r="K47" i="56"/>
  <c r="J47" i="56"/>
  <c r="K46" i="56"/>
  <c r="J46" i="56"/>
  <c r="G46" i="56"/>
  <c r="O45" i="56"/>
  <c r="O43" i="56"/>
  <c r="I43" i="56"/>
  <c r="G43" i="56"/>
  <c r="K42" i="56"/>
  <c r="J42" i="56"/>
  <c r="K41" i="56"/>
  <c r="J41" i="56"/>
  <c r="K40" i="56"/>
  <c r="J40" i="56"/>
  <c r="O39" i="56"/>
  <c r="K39" i="56"/>
  <c r="J39" i="56"/>
  <c r="K38" i="56"/>
  <c r="J38" i="56"/>
  <c r="V37" i="56"/>
  <c r="T37" i="56"/>
  <c r="K37" i="56"/>
  <c r="J37" i="56"/>
  <c r="G37" i="56"/>
  <c r="K36" i="56"/>
  <c r="J36" i="56"/>
  <c r="G36" i="56"/>
  <c r="W35" i="56"/>
  <c r="T35" i="56"/>
  <c r="W34" i="56"/>
  <c r="T34" i="56"/>
  <c r="I33" i="56"/>
  <c r="G33" i="56"/>
  <c r="E33" i="56"/>
  <c r="W32" i="56"/>
  <c r="T32" i="56"/>
  <c r="K32" i="56"/>
  <c r="J32" i="56"/>
  <c r="G32" i="56"/>
  <c r="W31" i="56"/>
  <c r="T31" i="56"/>
  <c r="K31" i="56"/>
  <c r="J31" i="56"/>
  <c r="G31" i="56"/>
  <c r="W30" i="56"/>
  <c r="T30" i="56"/>
  <c r="K30" i="56"/>
  <c r="J30" i="56"/>
  <c r="G30" i="56"/>
  <c r="W29" i="56"/>
  <c r="T29" i="56"/>
  <c r="W28" i="56"/>
  <c r="T28" i="56"/>
  <c r="I28" i="56"/>
  <c r="G28" i="56"/>
  <c r="E28" i="56"/>
  <c r="W27" i="56"/>
  <c r="T27" i="56"/>
  <c r="W26" i="56"/>
  <c r="T26" i="56"/>
  <c r="J26" i="56"/>
  <c r="G26" i="56"/>
  <c r="J25" i="56"/>
  <c r="G25" i="56"/>
  <c r="W24" i="56"/>
  <c r="T24" i="56"/>
  <c r="K24" i="56"/>
  <c r="J24" i="56"/>
  <c r="G24" i="56"/>
  <c r="W23" i="56"/>
  <c r="T23" i="56"/>
  <c r="W22" i="56"/>
  <c r="T22" i="56"/>
  <c r="I22" i="56"/>
  <c r="G22" i="56"/>
  <c r="AA21" i="56"/>
  <c r="W21" i="56"/>
  <c r="T21" i="56"/>
  <c r="AA20" i="56"/>
  <c r="W20" i="56"/>
  <c r="T20" i="56"/>
  <c r="AA19" i="56"/>
  <c r="X19" i="56"/>
  <c r="W19" i="56"/>
  <c r="T19" i="56"/>
  <c r="AA18" i="56"/>
  <c r="X18" i="56"/>
  <c r="W18" i="56"/>
  <c r="T18" i="56"/>
  <c r="AA17" i="56"/>
  <c r="W17" i="56"/>
  <c r="T17" i="56"/>
  <c r="J17" i="56"/>
  <c r="G17" i="56"/>
  <c r="AA16" i="56"/>
  <c r="W16" i="56"/>
  <c r="T16" i="56"/>
  <c r="J16" i="56"/>
  <c r="G16" i="56"/>
  <c r="AA15" i="56"/>
  <c r="W15" i="56"/>
  <c r="T15" i="56"/>
  <c r="J15" i="56"/>
  <c r="G15" i="56"/>
  <c r="AA14" i="56"/>
  <c r="W14" i="56"/>
  <c r="T14" i="56"/>
  <c r="J14" i="56"/>
  <c r="G14" i="56"/>
  <c r="AA13" i="56"/>
  <c r="X13" i="56"/>
  <c r="W13" i="56"/>
  <c r="T13" i="56"/>
  <c r="K13" i="56"/>
  <c r="J13" i="56"/>
  <c r="G13" i="56"/>
  <c r="AA12" i="56"/>
  <c r="W12" i="56"/>
  <c r="T12" i="56"/>
  <c r="AA11" i="56"/>
  <c r="X11" i="56"/>
  <c r="W11" i="56"/>
  <c r="T11" i="56"/>
  <c r="AA10" i="56"/>
  <c r="W10" i="56"/>
  <c r="T10" i="56"/>
  <c r="I10" i="56"/>
  <c r="G10" i="56"/>
  <c r="AA9" i="56"/>
  <c r="X9" i="56"/>
  <c r="W9" i="56"/>
  <c r="T9" i="56"/>
  <c r="J9" i="56"/>
  <c r="G9" i="56"/>
  <c r="AA8" i="56"/>
  <c r="X8" i="56"/>
  <c r="W8" i="56"/>
  <c r="T8" i="56"/>
  <c r="J8" i="56"/>
  <c r="G8" i="56"/>
  <c r="K7" i="56"/>
  <c r="J7" i="56"/>
  <c r="G7" i="56"/>
  <c r="I53" i="34"/>
  <c r="G53" i="34"/>
  <c r="I51" i="34"/>
  <c r="G51" i="34"/>
  <c r="K50" i="34"/>
  <c r="J50" i="34"/>
  <c r="K49" i="34"/>
  <c r="J49" i="34"/>
  <c r="K48" i="34"/>
  <c r="J48" i="34"/>
  <c r="G48" i="34"/>
  <c r="O47" i="34"/>
  <c r="O45" i="34"/>
  <c r="I45" i="34"/>
  <c r="G45" i="34"/>
  <c r="K44" i="34"/>
  <c r="J44" i="34"/>
  <c r="K43" i="34"/>
  <c r="J43" i="34"/>
  <c r="K42" i="34"/>
  <c r="J42" i="34"/>
  <c r="O41" i="34"/>
  <c r="K41" i="34"/>
  <c r="J41" i="34"/>
  <c r="K40" i="34"/>
  <c r="J40" i="34"/>
  <c r="V39" i="34"/>
  <c r="T39" i="34"/>
  <c r="K39" i="34"/>
  <c r="J39" i="34"/>
  <c r="G39" i="34"/>
  <c r="K38" i="34"/>
  <c r="J38" i="34"/>
  <c r="G38" i="34"/>
  <c r="W37" i="34"/>
  <c r="T37" i="34"/>
  <c r="W36" i="34"/>
  <c r="T36" i="34"/>
  <c r="I35" i="34"/>
  <c r="G35" i="34"/>
  <c r="E35" i="34"/>
  <c r="W34" i="34"/>
  <c r="T34" i="34"/>
  <c r="K34" i="34"/>
  <c r="J34" i="34"/>
  <c r="G34" i="34"/>
  <c r="W33" i="34"/>
  <c r="T33" i="34"/>
  <c r="K33" i="34"/>
  <c r="J33" i="34"/>
  <c r="G33" i="34"/>
  <c r="W32" i="34"/>
  <c r="T32" i="34"/>
  <c r="K32" i="34"/>
  <c r="J32" i="34"/>
  <c r="G32" i="34"/>
  <c r="W31" i="34"/>
  <c r="T31" i="34"/>
  <c r="W30" i="34"/>
  <c r="T30" i="34"/>
  <c r="I30" i="34"/>
  <c r="G30" i="34"/>
  <c r="E30" i="34"/>
  <c r="W29" i="34"/>
  <c r="T29" i="34"/>
  <c r="W28" i="34"/>
  <c r="T28" i="34"/>
  <c r="J28" i="34"/>
  <c r="G28" i="34"/>
  <c r="J27" i="34"/>
  <c r="G27" i="34"/>
  <c r="W26" i="34"/>
  <c r="T26" i="34"/>
  <c r="K26" i="34"/>
  <c r="J26" i="34"/>
  <c r="G26" i="34"/>
  <c r="W25" i="34"/>
  <c r="T25" i="34"/>
  <c r="W24" i="34"/>
  <c r="T24" i="34"/>
  <c r="I24" i="34"/>
  <c r="G24" i="34"/>
  <c r="AA23" i="34"/>
  <c r="W23" i="34"/>
  <c r="T23" i="34"/>
  <c r="AA22" i="34"/>
  <c r="W22" i="34"/>
  <c r="T22" i="34"/>
  <c r="AA21" i="34"/>
  <c r="X21" i="34"/>
  <c r="W21" i="34"/>
  <c r="T21" i="34"/>
  <c r="AA20" i="34"/>
  <c r="X20" i="34"/>
  <c r="W20" i="34"/>
  <c r="T20" i="34"/>
  <c r="AA19" i="34"/>
  <c r="W19" i="34"/>
  <c r="T19" i="34"/>
  <c r="J19" i="34"/>
  <c r="G19" i="34"/>
  <c r="AA18" i="34"/>
  <c r="W18" i="34"/>
  <c r="T18" i="34"/>
  <c r="J18" i="34"/>
  <c r="G18" i="34"/>
  <c r="AA17" i="34"/>
  <c r="W17" i="34"/>
  <c r="T17" i="34"/>
  <c r="J17" i="34"/>
  <c r="G17" i="34"/>
  <c r="AA16" i="34"/>
  <c r="W16" i="34"/>
  <c r="T16" i="34"/>
  <c r="J16" i="34"/>
  <c r="G16" i="34"/>
  <c r="AA15" i="34"/>
  <c r="X15" i="34"/>
  <c r="W15" i="34"/>
  <c r="T15" i="34"/>
  <c r="K15" i="34"/>
  <c r="J15" i="34"/>
  <c r="G15" i="34"/>
  <c r="AA14" i="34"/>
  <c r="W14" i="34"/>
  <c r="T14" i="34"/>
  <c r="AA13" i="34"/>
  <c r="X13" i="34"/>
  <c r="W13" i="34"/>
  <c r="T13" i="34"/>
  <c r="AA12" i="34"/>
  <c r="W12" i="34"/>
  <c r="T12" i="34"/>
  <c r="I12" i="34"/>
  <c r="G12" i="34"/>
  <c r="AA11" i="34"/>
  <c r="X11" i="34"/>
  <c r="W11" i="34"/>
  <c r="T11" i="34"/>
  <c r="J11" i="34"/>
  <c r="G11" i="34"/>
  <c r="AA10" i="34"/>
  <c r="X10" i="34"/>
  <c r="W10" i="34"/>
  <c r="T10" i="34"/>
  <c r="J10" i="34"/>
  <c r="G10" i="34"/>
  <c r="K9" i="34"/>
  <c r="J9" i="34"/>
  <c r="G9" i="34"/>
  <c r="I53" i="26"/>
  <c r="G53" i="26"/>
  <c r="I51" i="26"/>
  <c r="G51" i="26"/>
  <c r="K50" i="26"/>
  <c r="J50" i="26"/>
  <c r="K49" i="26"/>
  <c r="J49" i="26"/>
  <c r="K48" i="26"/>
  <c r="J48" i="26"/>
  <c r="G48" i="26"/>
  <c r="O47" i="26"/>
  <c r="O45" i="26"/>
  <c r="I45" i="26"/>
  <c r="G45" i="26"/>
  <c r="K44" i="26"/>
  <c r="J44" i="26"/>
  <c r="K43" i="26"/>
  <c r="J43" i="26"/>
  <c r="K42" i="26"/>
  <c r="J42" i="26"/>
  <c r="O41" i="26"/>
  <c r="K41" i="26"/>
  <c r="J41" i="26"/>
  <c r="K40" i="26"/>
  <c r="J40" i="26"/>
  <c r="V39" i="26"/>
  <c r="T39" i="26"/>
  <c r="K39" i="26"/>
  <c r="J39" i="26"/>
  <c r="G39" i="26"/>
  <c r="K38" i="26"/>
  <c r="J38" i="26"/>
  <c r="G38" i="26"/>
  <c r="W37" i="26"/>
  <c r="T37" i="26"/>
  <c r="W36" i="26"/>
  <c r="T36" i="26"/>
  <c r="I35" i="26"/>
  <c r="G35" i="26"/>
  <c r="E35" i="26"/>
  <c r="W34" i="26"/>
  <c r="T34" i="26"/>
  <c r="K34" i="26"/>
  <c r="J34" i="26"/>
  <c r="G34" i="26"/>
  <c r="W33" i="26"/>
  <c r="T33" i="26"/>
  <c r="K33" i="26"/>
  <c r="J33" i="26"/>
  <c r="G33" i="26"/>
  <c r="W32" i="26"/>
  <c r="T32" i="26"/>
  <c r="K32" i="26"/>
  <c r="J32" i="26"/>
  <c r="G32" i="26"/>
  <c r="W31" i="26"/>
  <c r="T31" i="26"/>
  <c r="W30" i="26"/>
  <c r="T30" i="26"/>
  <c r="I30" i="26"/>
  <c r="G30" i="26"/>
  <c r="E30" i="26"/>
  <c r="W29" i="26"/>
  <c r="T29" i="26"/>
  <c r="W28" i="26"/>
  <c r="T28" i="26"/>
  <c r="J28" i="26"/>
  <c r="G28" i="26"/>
  <c r="J27" i="26"/>
  <c r="G27" i="26"/>
  <c r="W26" i="26"/>
  <c r="T26" i="26"/>
  <c r="K26" i="26"/>
  <c r="J26" i="26"/>
  <c r="G26" i="26"/>
  <c r="W25" i="26"/>
  <c r="T25" i="26"/>
  <c r="W24" i="26"/>
  <c r="T24" i="26"/>
  <c r="I24" i="26"/>
  <c r="G24" i="26"/>
  <c r="AA23" i="26"/>
  <c r="W23" i="26"/>
  <c r="T23" i="26"/>
  <c r="AA22" i="26"/>
  <c r="W22" i="26"/>
  <c r="T22" i="26"/>
  <c r="AA21" i="26"/>
  <c r="X21" i="26"/>
  <c r="W21" i="26"/>
  <c r="T21" i="26"/>
  <c r="AA20" i="26"/>
  <c r="X20" i="26"/>
  <c r="W20" i="26"/>
  <c r="T20" i="26"/>
  <c r="AA19" i="26"/>
  <c r="W19" i="26"/>
  <c r="T19" i="26"/>
  <c r="J19" i="26"/>
  <c r="G19" i="26"/>
  <c r="AA18" i="26"/>
  <c r="W18" i="26"/>
  <c r="T18" i="26"/>
  <c r="J18" i="26"/>
  <c r="G18" i="26"/>
  <c r="AA17" i="26"/>
  <c r="W17" i="26"/>
  <c r="T17" i="26"/>
  <c r="J17" i="26"/>
  <c r="G17" i="26"/>
  <c r="AA16" i="26"/>
  <c r="W16" i="26"/>
  <c r="T16" i="26"/>
  <c r="J16" i="26"/>
  <c r="G16" i="26"/>
  <c r="AA15" i="26"/>
  <c r="X15" i="26"/>
  <c r="W15" i="26"/>
  <c r="T15" i="26"/>
  <c r="K15" i="26"/>
  <c r="J15" i="26"/>
  <c r="G15" i="26"/>
  <c r="AA14" i="26"/>
  <c r="W14" i="26"/>
  <c r="T14" i="26"/>
  <c r="AA13" i="26"/>
  <c r="X13" i="26"/>
  <c r="W13" i="26"/>
  <c r="T13" i="26"/>
  <c r="AA12" i="26"/>
  <c r="W12" i="26"/>
  <c r="T12" i="26"/>
  <c r="I12" i="26"/>
  <c r="G12" i="26"/>
  <c r="AA11" i="26"/>
  <c r="X11" i="26"/>
  <c r="W11" i="26"/>
  <c r="T11" i="26"/>
  <c r="J11" i="26"/>
  <c r="G11" i="26"/>
  <c r="AA10" i="26"/>
  <c r="X10" i="26"/>
  <c r="W10" i="26"/>
  <c r="T10" i="26"/>
  <c r="J10" i="26"/>
  <c r="G10" i="26"/>
  <c r="K9" i="26"/>
  <c r="J9" i="26"/>
  <c r="G9" i="26"/>
  <c r="I53" i="36"/>
  <c r="G53" i="36"/>
  <c r="I51" i="36"/>
  <c r="G51" i="36"/>
  <c r="K50" i="36"/>
  <c r="J50" i="36"/>
  <c r="K49" i="36"/>
  <c r="J49" i="36"/>
  <c r="K48" i="36"/>
  <c r="J48" i="36"/>
  <c r="G48" i="36"/>
  <c r="O47" i="36"/>
  <c r="O45" i="36"/>
  <c r="I45" i="36"/>
  <c r="G45" i="36"/>
  <c r="K44" i="36"/>
  <c r="J44" i="36"/>
  <c r="K43" i="36"/>
  <c r="J43" i="36"/>
  <c r="K42" i="36"/>
  <c r="J42" i="36"/>
  <c r="O41" i="36"/>
  <c r="K41" i="36"/>
  <c r="J41" i="36"/>
  <c r="K40" i="36"/>
  <c r="J40" i="36"/>
  <c r="V39" i="36"/>
  <c r="T39" i="36"/>
  <c r="K39" i="36"/>
  <c r="J39" i="36"/>
  <c r="G39" i="36"/>
  <c r="K38" i="36"/>
  <c r="J38" i="36"/>
  <c r="G38" i="36"/>
  <c r="W37" i="36"/>
  <c r="T37" i="36"/>
  <c r="W36" i="36"/>
  <c r="T36" i="36"/>
  <c r="I35" i="36"/>
  <c r="G35" i="36"/>
  <c r="E35" i="36"/>
  <c r="W34" i="36"/>
  <c r="T34" i="36"/>
  <c r="K34" i="36"/>
  <c r="J34" i="36"/>
  <c r="G34" i="36"/>
  <c r="W33" i="36"/>
  <c r="T33" i="36"/>
  <c r="K33" i="36"/>
  <c r="J33" i="36"/>
  <c r="G33" i="36"/>
  <c r="W32" i="36"/>
  <c r="T32" i="36"/>
  <c r="K32" i="36"/>
  <c r="J32" i="36"/>
  <c r="G32" i="36"/>
  <c r="W31" i="36"/>
  <c r="T31" i="36"/>
  <c r="W30" i="36"/>
  <c r="T30" i="36"/>
  <c r="I30" i="36"/>
  <c r="G30" i="36"/>
  <c r="E30" i="36"/>
  <c r="W29" i="36"/>
  <c r="T29" i="36"/>
  <c r="W28" i="36"/>
  <c r="T28" i="36"/>
  <c r="J28" i="36"/>
  <c r="G28" i="36"/>
  <c r="J27" i="36"/>
  <c r="G27" i="36"/>
  <c r="W26" i="36"/>
  <c r="T26" i="36"/>
  <c r="K26" i="36"/>
  <c r="J26" i="36"/>
  <c r="G26" i="36"/>
  <c r="W25" i="36"/>
  <c r="T25" i="36"/>
  <c r="W24" i="36"/>
  <c r="T24" i="36"/>
  <c r="I24" i="36"/>
  <c r="G24" i="36"/>
  <c r="AA23" i="36"/>
  <c r="W23" i="36"/>
  <c r="T23" i="36"/>
  <c r="AA22" i="36"/>
  <c r="W22" i="36"/>
  <c r="T22" i="36"/>
  <c r="AA21" i="36"/>
  <c r="X21" i="36"/>
  <c r="W21" i="36"/>
  <c r="T21" i="36"/>
  <c r="AA20" i="36"/>
  <c r="X20" i="36"/>
  <c r="W20" i="36"/>
  <c r="T20" i="36"/>
  <c r="AA19" i="36"/>
  <c r="W19" i="36"/>
  <c r="T19" i="36"/>
  <c r="J19" i="36"/>
  <c r="G19" i="36"/>
  <c r="AA18" i="36"/>
  <c r="W18" i="36"/>
  <c r="T18" i="36"/>
  <c r="J18" i="36"/>
  <c r="G18" i="36"/>
  <c r="AA17" i="36"/>
  <c r="W17" i="36"/>
  <c r="T17" i="36"/>
  <c r="J17" i="36"/>
  <c r="G17" i="36"/>
  <c r="AA16" i="36"/>
  <c r="W16" i="36"/>
  <c r="T16" i="36"/>
  <c r="J16" i="36"/>
  <c r="G16" i="36"/>
  <c r="AA15" i="36"/>
  <c r="X15" i="36"/>
  <c r="W15" i="36"/>
  <c r="T15" i="36"/>
  <c r="K15" i="36"/>
  <c r="J15" i="36"/>
  <c r="G15" i="36"/>
  <c r="AA14" i="36"/>
  <c r="W14" i="36"/>
  <c r="T14" i="36"/>
  <c r="AA13" i="36"/>
  <c r="X13" i="36"/>
  <c r="W13" i="36"/>
  <c r="T13" i="36"/>
  <c r="AA12" i="36"/>
  <c r="W12" i="36"/>
  <c r="T12" i="36"/>
  <c r="I12" i="36"/>
  <c r="G12" i="36"/>
  <c r="AA11" i="36"/>
  <c r="X11" i="36"/>
  <c r="W11" i="36"/>
  <c r="T11" i="36"/>
  <c r="J11" i="36"/>
  <c r="G11" i="36"/>
  <c r="AA10" i="36"/>
  <c r="X10" i="36"/>
  <c r="W10" i="36"/>
  <c r="T10" i="36"/>
  <c r="J10" i="36"/>
  <c r="G10" i="36"/>
  <c r="K9" i="36"/>
  <c r="J9" i="36"/>
  <c r="G9" i="36"/>
  <c r="I53" i="43"/>
  <c r="G53" i="43"/>
  <c r="I51" i="43"/>
  <c r="G51" i="43"/>
  <c r="K50" i="43"/>
  <c r="J50" i="43"/>
  <c r="K49" i="43"/>
  <c r="J49" i="43"/>
  <c r="K48" i="43"/>
  <c r="J48" i="43"/>
  <c r="G48" i="43"/>
  <c r="O47" i="43"/>
  <c r="O45" i="43"/>
  <c r="I45" i="43"/>
  <c r="G45" i="43"/>
  <c r="K44" i="43"/>
  <c r="J44" i="43"/>
  <c r="K43" i="43"/>
  <c r="J43" i="43"/>
  <c r="K42" i="43"/>
  <c r="J42" i="43"/>
  <c r="O41" i="43"/>
  <c r="K41" i="43"/>
  <c r="J41" i="43"/>
  <c r="K40" i="43"/>
  <c r="J40" i="43"/>
  <c r="V39" i="43"/>
  <c r="T39" i="43"/>
  <c r="K39" i="43"/>
  <c r="J39" i="43"/>
  <c r="G39" i="43"/>
  <c r="K38" i="43"/>
  <c r="J38" i="43"/>
  <c r="G38" i="43"/>
  <c r="W37" i="43"/>
  <c r="T37" i="43"/>
  <c r="W36" i="43"/>
  <c r="T36" i="43"/>
  <c r="I35" i="43"/>
  <c r="G35" i="43"/>
  <c r="E35" i="43"/>
  <c r="W34" i="43"/>
  <c r="T34" i="43"/>
  <c r="K34" i="43"/>
  <c r="J34" i="43"/>
  <c r="G34" i="43"/>
  <c r="W33" i="43"/>
  <c r="T33" i="43"/>
  <c r="K33" i="43"/>
  <c r="J33" i="43"/>
  <c r="G33" i="43"/>
  <c r="W32" i="43"/>
  <c r="T32" i="43"/>
  <c r="K32" i="43"/>
  <c r="J32" i="43"/>
  <c r="G32" i="43"/>
  <c r="W31" i="43"/>
  <c r="T31" i="43"/>
  <c r="W30" i="43"/>
  <c r="T30" i="43"/>
  <c r="I30" i="43"/>
  <c r="G30" i="43"/>
  <c r="E30" i="43"/>
  <c r="W29" i="43"/>
  <c r="T29" i="43"/>
  <c r="W28" i="43"/>
  <c r="T28" i="43"/>
  <c r="J28" i="43"/>
  <c r="G28" i="43"/>
  <c r="J27" i="43"/>
  <c r="G27" i="43"/>
  <c r="W26" i="43"/>
  <c r="T26" i="43"/>
  <c r="K26" i="43"/>
  <c r="J26" i="43"/>
  <c r="G26" i="43"/>
  <c r="W25" i="43"/>
  <c r="T25" i="43"/>
  <c r="W24" i="43"/>
  <c r="T24" i="43"/>
  <c r="I24" i="43"/>
  <c r="G24" i="43"/>
  <c r="AA23" i="43"/>
  <c r="W23" i="43"/>
  <c r="T23" i="43"/>
  <c r="AA22" i="43"/>
  <c r="W22" i="43"/>
  <c r="T22" i="43"/>
  <c r="AA21" i="43"/>
  <c r="X21" i="43"/>
  <c r="W21" i="43"/>
  <c r="T21" i="43"/>
  <c r="AA20" i="43"/>
  <c r="X20" i="43"/>
  <c r="W20" i="43"/>
  <c r="T20" i="43"/>
  <c r="AA19" i="43"/>
  <c r="W19" i="43"/>
  <c r="T19" i="43"/>
  <c r="J19" i="43"/>
  <c r="G19" i="43"/>
  <c r="AA18" i="43"/>
  <c r="W18" i="43"/>
  <c r="T18" i="43"/>
  <c r="J18" i="43"/>
  <c r="G18" i="43"/>
  <c r="AA17" i="43"/>
  <c r="W17" i="43"/>
  <c r="T17" i="43"/>
  <c r="J17" i="43"/>
  <c r="G17" i="43"/>
  <c r="AA16" i="43"/>
  <c r="W16" i="43"/>
  <c r="T16" i="43"/>
  <c r="J16" i="43"/>
  <c r="G16" i="43"/>
  <c r="AA15" i="43"/>
  <c r="X15" i="43"/>
  <c r="W15" i="43"/>
  <c r="T15" i="43"/>
  <c r="K15" i="43"/>
  <c r="J15" i="43"/>
  <c r="G15" i="43"/>
  <c r="AA14" i="43"/>
  <c r="W14" i="43"/>
  <c r="T14" i="43"/>
  <c r="AA13" i="43"/>
  <c r="X13" i="43"/>
  <c r="W13" i="43"/>
  <c r="T13" i="43"/>
  <c r="AA12" i="43"/>
  <c r="W12" i="43"/>
  <c r="T12" i="43"/>
  <c r="I12" i="43"/>
  <c r="G12" i="43"/>
  <c r="AA11" i="43"/>
  <c r="X11" i="43"/>
  <c r="W11" i="43"/>
  <c r="T11" i="43"/>
  <c r="J11" i="43"/>
  <c r="G11" i="43"/>
  <c r="AA10" i="43"/>
  <c r="X10" i="43"/>
  <c r="W10" i="43"/>
  <c r="T10" i="43"/>
  <c r="J10" i="43"/>
  <c r="G10" i="43"/>
  <c r="K9" i="43"/>
  <c r="J9" i="43"/>
  <c r="G9" i="43"/>
  <c r="I53" i="57"/>
  <c r="G53" i="57"/>
  <c r="I51" i="57"/>
  <c r="G51" i="57"/>
  <c r="K50" i="57"/>
  <c r="J50" i="57"/>
  <c r="K49" i="57"/>
  <c r="J49" i="57"/>
  <c r="K48" i="57"/>
  <c r="J48" i="57"/>
  <c r="G48" i="57"/>
  <c r="O47" i="57"/>
  <c r="O45" i="57"/>
  <c r="I45" i="57"/>
  <c r="G45" i="57"/>
  <c r="K44" i="57"/>
  <c r="J44" i="57"/>
  <c r="K43" i="57"/>
  <c r="J43" i="57"/>
  <c r="K42" i="57"/>
  <c r="J42" i="57"/>
  <c r="O41" i="57"/>
  <c r="K41" i="57"/>
  <c r="J41" i="57"/>
  <c r="K40" i="57"/>
  <c r="J40" i="57"/>
  <c r="V39" i="57"/>
  <c r="T39" i="57"/>
  <c r="K39" i="57"/>
  <c r="J39" i="57"/>
  <c r="G39" i="57"/>
  <c r="K38" i="57"/>
  <c r="J38" i="57"/>
  <c r="G38" i="57"/>
  <c r="W37" i="57"/>
  <c r="T37" i="57"/>
  <c r="W36" i="57"/>
  <c r="T36" i="57"/>
  <c r="I35" i="57"/>
  <c r="G35" i="57"/>
  <c r="E35" i="57"/>
  <c r="W34" i="57"/>
  <c r="T34" i="57"/>
  <c r="K34" i="57"/>
  <c r="J34" i="57"/>
  <c r="G34" i="57"/>
  <c r="W33" i="57"/>
  <c r="T33" i="57"/>
  <c r="K33" i="57"/>
  <c r="J33" i="57"/>
  <c r="G33" i="57"/>
  <c r="W32" i="57"/>
  <c r="T32" i="57"/>
  <c r="K32" i="57"/>
  <c r="J32" i="57"/>
  <c r="G32" i="57"/>
  <c r="W31" i="57"/>
  <c r="T31" i="57"/>
  <c r="W30" i="57"/>
  <c r="T30" i="57"/>
  <c r="I30" i="57"/>
  <c r="G30" i="57"/>
  <c r="E30" i="57"/>
  <c r="W29" i="57"/>
  <c r="T29" i="57"/>
  <c r="W28" i="57"/>
  <c r="T28" i="57"/>
  <c r="J28" i="57"/>
  <c r="G28" i="57"/>
  <c r="J27" i="57"/>
  <c r="G27" i="57"/>
  <c r="W26" i="57"/>
  <c r="T26" i="57"/>
  <c r="K26" i="57"/>
  <c r="J26" i="57"/>
  <c r="G26" i="57"/>
  <c r="W25" i="57"/>
  <c r="T25" i="57"/>
  <c r="W24" i="57"/>
  <c r="T24" i="57"/>
  <c r="I24" i="57"/>
  <c r="G24" i="57"/>
  <c r="AA23" i="57"/>
  <c r="W23" i="57"/>
  <c r="T23" i="57"/>
  <c r="AA22" i="57"/>
  <c r="W22" i="57"/>
  <c r="T22" i="57"/>
  <c r="AA21" i="57"/>
  <c r="X21" i="57"/>
  <c r="W21" i="57"/>
  <c r="T21" i="57"/>
  <c r="AA20" i="57"/>
  <c r="X20" i="57"/>
  <c r="W20" i="57"/>
  <c r="T20" i="57"/>
  <c r="AA19" i="57"/>
  <c r="W19" i="57"/>
  <c r="T19" i="57"/>
  <c r="J19" i="57"/>
  <c r="G19" i="57"/>
  <c r="AA18" i="57"/>
  <c r="W18" i="57"/>
  <c r="T18" i="57"/>
  <c r="J18" i="57"/>
  <c r="G18" i="57"/>
  <c r="AA17" i="57"/>
  <c r="W17" i="57"/>
  <c r="T17" i="57"/>
  <c r="J17" i="57"/>
  <c r="G17" i="57"/>
  <c r="AA16" i="57"/>
  <c r="W16" i="57"/>
  <c r="T16" i="57"/>
  <c r="J16" i="57"/>
  <c r="G16" i="57"/>
  <c r="AA15" i="57"/>
  <c r="X15" i="57"/>
  <c r="W15" i="57"/>
  <c r="T15" i="57"/>
  <c r="K15" i="57"/>
  <c r="J15" i="57"/>
  <c r="G15" i="57"/>
  <c r="AA14" i="57"/>
  <c r="W14" i="57"/>
  <c r="T14" i="57"/>
  <c r="AA13" i="57"/>
  <c r="X13" i="57"/>
  <c r="W13" i="57"/>
  <c r="T13" i="57"/>
  <c r="AA12" i="57"/>
  <c r="W12" i="57"/>
  <c r="T12" i="57"/>
  <c r="I12" i="57"/>
  <c r="G12" i="57"/>
  <c r="AA11" i="57"/>
  <c r="X11" i="57"/>
  <c r="W11" i="57"/>
  <c r="T11" i="57"/>
  <c r="J11" i="57"/>
  <c r="G11" i="57"/>
  <c r="AA10" i="57"/>
  <c r="X10" i="57"/>
  <c r="W10" i="57"/>
  <c r="T10" i="57"/>
  <c r="J10" i="57"/>
  <c r="G10" i="57"/>
  <c r="K9" i="57"/>
  <c r="J9" i="57"/>
  <c r="G9" i="57"/>
  <c r="I53" i="30"/>
  <c r="G53" i="30"/>
  <c r="I51" i="30"/>
  <c r="G51" i="30"/>
  <c r="K50" i="30"/>
  <c r="J50" i="30"/>
  <c r="K49" i="30"/>
  <c r="J49" i="30"/>
  <c r="K48" i="30"/>
  <c r="J48" i="30"/>
  <c r="G48" i="30"/>
  <c r="O47" i="30"/>
  <c r="O45" i="30"/>
  <c r="I45" i="30"/>
  <c r="G45" i="30"/>
  <c r="K44" i="30"/>
  <c r="J44" i="30"/>
  <c r="K43" i="30"/>
  <c r="J43" i="30"/>
  <c r="K42" i="30"/>
  <c r="J42" i="30"/>
  <c r="O41" i="30"/>
  <c r="K41" i="30"/>
  <c r="J41" i="30"/>
  <c r="K40" i="30"/>
  <c r="J40" i="30"/>
  <c r="V39" i="30"/>
  <c r="T39" i="30"/>
  <c r="K39" i="30"/>
  <c r="J39" i="30"/>
  <c r="G39" i="30"/>
  <c r="K38" i="30"/>
  <c r="J38" i="30"/>
  <c r="G38" i="30"/>
  <c r="W37" i="30"/>
  <c r="T37" i="30"/>
  <c r="W36" i="30"/>
  <c r="T36" i="30"/>
  <c r="I35" i="30"/>
  <c r="G35" i="30"/>
  <c r="E35" i="30"/>
  <c r="W34" i="30"/>
  <c r="T34" i="30"/>
  <c r="K34" i="30"/>
  <c r="J34" i="30"/>
  <c r="G34" i="30"/>
  <c r="W33" i="30"/>
  <c r="T33" i="30"/>
  <c r="K33" i="30"/>
  <c r="J33" i="30"/>
  <c r="G33" i="30"/>
  <c r="W32" i="30"/>
  <c r="T32" i="30"/>
  <c r="K32" i="30"/>
  <c r="J32" i="30"/>
  <c r="G32" i="30"/>
  <c r="W31" i="30"/>
  <c r="T31" i="30"/>
  <c r="W30" i="30"/>
  <c r="T30" i="30"/>
  <c r="I30" i="30"/>
  <c r="G30" i="30"/>
  <c r="E30" i="30"/>
  <c r="W29" i="30"/>
  <c r="T29" i="30"/>
  <c r="W28" i="30"/>
  <c r="T28" i="30"/>
  <c r="J28" i="30"/>
  <c r="G28" i="30"/>
  <c r="J27" i="30"/>
  <c r="G27" i="30"/>
  <c r="W26" i="30"/>
  <c r="T26" i="30"/>
  <c r="K26" i="30"/>
  <c r="J26" i="30"/>
  <c r="G26" i="30"/>
  <c r="W25" i="30"/>
  <c r="T25" i="30"/>
  <c r="W24" i="30"/>
  <c r="T24" i="30"/>
  <c r="I24" i="30"/>
  <c r="G24" i="30"/>
  <c r="AA23" i="30"/>
  <c r="W23" i="30"/>
  <c r="T23" i="30"/>
  <c r="AA22" i="30"/>
  <c r="W22" i="30"/>
  <c r="T22" i="30"/>
  <c r="AA21" i="30"/>
  <c r="X21" i="30"/>
  <c r="W21" i="30"/>
  <c r="T21" i="30"/>
  <c r="AA20" i="30"/>
  <c r="X20" i="30"/>
  <c r="W20" i="30"/>
  <c r="T20" i="30"/>
  <c r="AA19" i="30"/>
  <c r="W19" i="30"/>
  <c r="T19" i="30"/>
  <c r="J19" i="30"/>
  <c r="G19" i="30"/>
  <c r="AA18" i="30"/>
  <c r="W18" i="30"/>
  <c r="T18" i="30"/>
  <c r="J18" i="30"/>
  <c r="G18" i="30"/>
  <c r="AA17" i="30"/>
  <c r="W17" i="30"/>
  <c r="T17" i="30"/>
  <c r="J17" i="30"/>
  <c r="G17" i="30"/>
  <c r="AA16" i="30"/>
  <c r="W16" i="30"/>
  <c r="T16" i="30"/>
  <c r="J16" i="30"/>
  <c r="G16" i="30"/>
  <c r="AA15" i="30"/>
  <c r="X15" i="30"/>
  <c r="W15" i="30"/>
  <c r="T15" i="30"/>
  <c r="K15" i="30"/>
  <c r="J15" i="30"/>
  <c r="G15" i="30"/>
  <c r="AA14" i="30"/>
  <c r="W14" i="30"/>
  <c r="T14" i="30"/>
  <c r="AA13" i="30"/>
  <c r="X13" i="30"/>
  <c r="W13" i="30"/>
  <c r="T13" i="30"/>
  <c r="AA12" i="30"/>
  <c r="W12" i="30"/>
  <c r="T12" i="30"/>
  <c r="I12" i="30"/>
  <c r="G12" i="30"/>
  <c r="AA11" i="30"/>
  <c r="X11" i="30"/>
  <c r="W11" i="30"/>
  <c r="T11" i="30"/>
  <c r="J11" i="30"/>
  <c r="G11" i="30"/>
  <c r="AA10" i="30"/>
  <c r="X10" i="30"/>
  <c r="W10" i="30"/>
  <c r="T10" i="30"/>
  <c r="J10" i="30"/>
  <c r="G10" i="30"/>
  <c r="K9" i="30"/>
  <c r="J9" i="30"/>
  <c r="G9" i="30"/>
  <c r="I53" i="28"/>
  <c r="G53" i="28"/>
  <c r="I51" i="28"/>
  <c r="G51" i="28"/>
  <c r="K50" i="28"/>
  <c r="J50" i="28"/>
  <c r="K49" i="28"/>
  <c r="J49" i="28"/>
  <c r="K48" i="28"/>
  <c r="J48" i="28"/>
  <c r="G48" i="28"/>
  <c r="O47" i="28"/>
  <c r="O45" i="28"/>
  <c r="I45" i="28"/>
  <c r="G45" i="28"/>
  <c r="K44" i="28"/>
  <c r="J44" i="28"/>
  <c r="K43" i="28"/>
  <c r="J43" i="28"/>
  <c r="K42" i="28"/>
  <c r="J42" i="28"/>
  <c r="O41" i="28"/>
  <c r="K41" i="28"/>
  <c r="J41" i="28"/>
  <c r="K40" i="28"/>
  <c r="J40" i="28"/>
  <c r="V39" i="28"/>
  <c r="T39" i="28"/>
  <c r="K39" i="28"/>
  <c r="J39" i="28"/>
  <c r="G39" i="28"/>
  <c r="K38" i="28"/>
  <c r="J38" i="28"/>
  <c r="G38" i="28"/>
  <c r="W37" i="28"/>
  <c r="T37" i="28"/>
  <c r="W36" i="28"/>
  <c r="T36" i="28"/>
  <c r="I35" i="28"/>
  <c r="G35" i="28"/>
  <c r="E35" i="28"/>
  <c r="W34" i="28"/>
  <c r="T34" i="28"/>
  <c r="K34" i="28"/>
  <c r="J34" i="28"/>
  <c r="G34" i="28"/>
  <c r="W33" i="28"/>
  <c r="T33" i="28"/>
  <c r="K33" i="28"/>
  <c r="J33" i="28"/>
  <c r="G33" i="28"/>
  <c r="W32" i="28"/>
  <c r="T32" i="28"/>
  <c r="K32" i="28"/>
  <c r="J32" i="28"/>
  <c r="G32" i="28"/>
  <c r="W31" i="28"/>
  <c r="T31" i="28"/>
  <c r="W30" i="28"/>
  <c r="T30" i="28"/>
  <c r="I30" i="28"/>
  <c r="G30" i="28"/>
  <c r="E30" i="28"/>
  <c r="W29" i="28"/>
  <c r="T29" i="28"/>
  <c r="W28" i="28"/>
  <c r="T28" i="28"/>
  <c r="J28" i="28"/>
  <c r="G28" i="28"/>
  <c r="J27" i="28"/>
  <c r="G27" i="28"/>
  <c r="W26" i="28"/>
  <c r="T26" i="28"/>
  <c r="K26" i="28"/>
  <c r="J26" i="28"/>
  <c r="G26" i="28"/>
  <c r="W25" i="28"/>
  <c r="T25" i="28"/>
  <c r="W24" i="28"/>
  <c r="T24" i="28"/>
  <c r="I24" i="28"/>
  <c r="G24" i="28"/>
  <c r="AA23" i="28"/>
  <c r="W23" i="28"/>
  <c r="T23" i="28"/>
  <c r="AA22" i="28"/>
  <c r="W22" i="28"/>
  <c r="T22" i="28"/>
  <c r="AA21" i="28"/>
  <c r="X21" i="28"/>
  <c r="W21" i="28"/>
  <c r="T21" i="28"/>
  <c r="AA20" i="28"/>
  <c r="X20" i="28"/>
  <c r="W20" i="28"/>
  <c r="T20" i="28"/>
  <c r="AA19" i="28"/>
  <c r="W19" i="28"/>
  <c r="T19" i="28"/>
  <c r="J19" i="28"/>
  <c r="G19" i="28"/>
  <c r="AA18" i="28"/>
  <c r="W18" i="28"/>
  <c r="T18" i="28"/>
  <c r="J18" i="28"/>
  <c r="G18" i="28"/>
  <c r="AA17" i="28"/>
  <c r="W17" i="28"/>
  <c r="T17" i="28"/>
  <c r="J17" i="28"/>
  <c r="G17" i="28"/>
  <c r="AA16" i="28"/>
  <c r="W16" i="28"/>
  <c r="T16" i="28"/>
  <c r="J16" i="28"/>
  <c r="G16" i="28"/>
  <c r="AA15" i="28"/>
  <c r="X15" i="28"/>
  <c r="W15" i="28"/>
  <c r="T15" i="28"/>
  <c r="K15" i="28"/>
  <c r="J15" i="28"/>
  <c r="G15" i="28"/>
  <c r="AA14" i="28"/>
  <c r="W14" i="28"/>
  <c r="T14" i="28"/>
  <c r="AA13" i="28"/>
  <c r="X13" i="28"/>
  <c r="W13" i="28"/>
  <c r="T13" i="28"/>
  <c r="AA12" i="28"/>
  <c r="W12" i="28"/>
  <c r="T12" i="28"/>
  <c r="I12" i="28"/>
  <c r="G12" i="28"/>
  <c r="AA11" i="28"/>
  <c r="X11" i="28"/>
  <c r="W11" i="28"/>
  <c r="T11" i="28"/>
  <c r="J11" i="28"/>
  <c r="G11" i="28"/>
  <c r="AA10" i="28"/>
  <c r="X10" i="28"/>
  <c r="W10" i="28"/>
  <c r="T10" i="28"/>
  <c r="J10" i="28"/>
  <c r="G10" i="28"/>
  <c r="K9" i="28"/>
  <c r="J9" i="28"/>
  <c r="G9" i="28"/>
  <c r="I51" i="52"/>
  <c r="G51" i="52"/>
  <c r="I49" i="52"/>
  <c r="G49" i="52"/>
  <c r="K48" i="52"/>
  <c r="J48" i="52"/>
  <c r="K47" i="52"/>
  <c r="J47" i="52"/>
  <c r="K46" i="52"/>
  <c r="J46" i="52"/>
  <c r="G46" i="52"/>
  <c r="O45" i="52"/>
  <c r="O43" i="52"/>
  <c r="I43" i="52"/>
  <c r="G43" i="52"/>
  <c r="K42" i="52"/>
  <c r="J42" i="52"/>
  <c r="K41" i="52"/>
  <c r="J41" i="52"/>
  <c r="K40" i="52"/>
  <c r="J40" i="52"/>
  <c r="O39" i="52"/>
  <c r="K39" i="52"/>
  <c r="J39" i="52"/>
  <c r="K38" i="52"/>
  <c r="J38" i="52"/>
  <c r="V37" i="52"/>
  <c r="T37" i="52"/>
  <c r="K37" i="52"/>
  <c r="J37" i="52"/>
  <c r="G37" i="52"/>
  <c r="K36" i="52"/>
  <c r="J36" i="52"/>
  <c r="G36" i="52"/>
  <c r="W35" i="52"/>
  <c r="T35" i="52"/>
  <c r="W34" i="52"/>
  <c r="T34" i="52"/>
  <c r="I33" i="52"/>
  <c r="G33" i="52"/>
  <c r="E33" i="52"/>
  <c r="W32" i="52"/>
  <c r="T32" i="52"/>
  <c r="K32" i="52"/>
  <c r="J32" i="52"/>
  <c r="G32" i="52"/>
  <c r="W31" i="52"/>
  <c r="T31" i="52"/>
  <c r="K31" i="52"/>
  <c r="J31" i="52"/>
  <c r="G31" i="52"/>
  <c r="W30" i="52"/>
  <c r="T30" i="52"/>
  <c r="K30" i="52"/>
  <c r="J30" i="52"/>
  <c r="G30" i="52"/>
  <c r="W29" i="52"/>
  <c r="T29" i="52"/>
  <c r="W28" i="52"/>
  <c r="T28" i="52"/>
  <c r="I28" i="52"/>
  <c r="G28" i="52"/>
  <c r="E28" i="52"/>
  <c r="W27" i="52"/>
  <c r="T27" i="52"/>
  <c r="W26" i="52"/>
  <c r="T26" i="52"/>
  <c r="J26" i="52"/>
  <c r="G26" i="52"/>
  <c r="J25" i="52"/>
  <c r="G25" i="52"/>
  <c r="W24" i="52"/>
  <c r="T24" i="52"/>
  <c r="K24" i="52"/>
  <c r="J24" i="52"/>
  <c r="G24" i="52"/>
  <c r="W23" i="52"/>
  <c r="T23" i="52"/>
  <c r="W22" i="52"/>
  <c r="T22" i="52"/>
  <c r="I22" i="52"/>
  <c r="G22" i="52"/>
  <c r="AA21" i="52"/>
  <c r="W21" i="52"/>
  <c r="T21" i="52"/>
  <c r="AA20" i="52"/>
  <c r="W20" i="52"/>
  <c r="T20" i="52"/>
  <c r="AA19" i="52"/>
  <c r="X19" i="52"/>
  <c r="W19" i="52"/>
  <c r="T19" i="52"/>
  <c r="AA18" i="52"/>
  <c r="X18" i="52"/>
  <c r="W18" i="52"/>
  <c r="T18" i="52"/>
  <c r="AA17" i="52"/>
  <c r="W17" i="52"/>
  <c r="T17" i="52"/>
  <c r="J17" i="52"/>
  <c r="G17" i="52"/>
  <c r="AA16" i="52"/>
  <c r="W16" i="52"/>
  <c r="T16" i="52"/>
  <c r="J16" i="52"/>
  <c r="G16" i="52"/>
  <c r="AA15" i="52"/>
  <c r="W15" i="52"/>
  <c r="T15" i="52"/>
  <c r="J15" i="52"/>
  <c r="G15" i="52"/>
  <c r="AA14" i="52"/>
  <c r="W14" i="52"/>
  <c r="T14" i="52"/>
  <c r="J14" i="52"/>
  <c r="G14" i="52"/>
  <c r="AA13" i="52"/>
  <c r="X13" i="52"/>
  <c r="W13" i="52"/>
  <c r="T13" i="52"/>
  <c r="K13" i="52"/>
  <c r="J13" i="52"/>
  <c r="G13" i="52"/>
  <c r="AA12" i="52"/>
  <c r="W12" i="52"/>
  <c r="T12" i="52"/>
  <c r="AA11" i="52"/>
  <c r="X11" i="52"/>
  <c r="W11" i="52"/>
  <c r="T11" i="52"/>
  <c r="AA10" i="52"/>
  <c r="W10" i="52"/>
  <c r="T10" i="52"/>
  <c r="I10" i="52"/>
  <c r="G10" i="52"/>
  <c r="AA9" i="52"/>
  <c r="X9" i="52"/>
  <c r="W9" i="52"/>
  <c r="T9" i="52"/>
  <c r="J9" i="52"/>
  <c r="G9" i="52"/>
  <c r="AA8" i="52"/>
  <c r="X8" i="52"/>
  <c r="W8" i="52"/>
  <c r="T8" i="52"/>
  <c r="J8" i="52"/>
  <c r="G8" i="52"/>
  <c r="K7" i="52"/>
  <c r="J7" i="52"/>
  <c r="G7" i="52"/>
  <c r="I53" i="44"/>
  <c r="G53" i="44"/>
  <c r="I51" i="44"/>
  <c r="G51" i="44"/>
  <c r="K50" i="44"/>
  <c r="J50" i="44"/>
  <c r="K49" i="44"/>
  <c r="J49" i="44"/>
  <c r="K48" i="44"/>
  <c r="J48" i="44"/>
  <c r="G48" i="44"/>
  <c r="O47" i="44"/>
  <c r="O45" i="44"/>
  <c r="I45" i="44"/>
  <c r="G45" i="44"/>
  <c r="K44" i="44"/>
  <c r="J44" i="44"/>
  <c r="K43" i="44"/>
  <c r="J43" i="44"/>
  <c r="K42" i="44"/>
  <c r="J42" i="44"/>
  <c r="O41" i="44"/>
  <c r="K41" i="44"/>
  <c r="J41" i="44"/>
  <c r="K40" i="44"/>
  <c r="J40" i="44"/>
  <c r="V39" i="44"/>
  <c r="T39" i="44"/>
  <c r="K39" i="44"/>
  <c r="J39" i="44"/>
  <c r="G39" i="44"/>
  <c r="K38" i="44"/>
  <c r="J38" i="44"/>
  <c r="G38" i="44"/>
  <c r="W37" i="44"/>
  <c r="T37" i="44"/>
  <c r="W36" i="44"/>
  <c r="T36" i="44"/>
  <c r="I35" i="44"/>
  <c r="G35" i="44"/>
  <c r="E35" i="44"/>
  <c r="W34" i="44"/>
  <c r="T34" i="44"/>
  <c r="K34" i="44"/>
  <c r="J34" i="44"/>
  <c r="G34" i="44"/>
  <c r="W33" i="44"/>
  <c r="T33" i="44"/>
  <c r="K33" i="44"/>
  <c r="J33" i="44"/>
  <c r="G33" i="44"/>
  <c r="W32" i="44"/>
  <c r="T32" i="44"/>
  <c r="K32" i="44"/>
  <c r="J32" i="44"/>
  <c r="G32" i="44"/>
  <c r="W31" i="44"/>
  <c r="T31" i="44"/>
  <c r="W30" i="44"/>
  <c r="T30" i="44"/>
  <c r="I30" i="44"/>
  <c r="G30" i="44"/>
  <c r="E30" i="44"/>
  <c r="W29" i="44"/>
  <c r="T29" i="44"/>
  <c r="W28" i="44"/>
  <c r="T28" i="44"/>
  <c r="J28" i="44"/>
  <c r="G28" i="44"/>
  <c r="J27" i="44"/>
  <c r="G27" i="44"/>
  <c r="W26" i="44"/>
  <c r="T26" i="44"/>
  <c r="K26" i="44"/>
  <c r="J26" i="44"/>
  <c r="G26" i="44"/>
  <c r="W25" i="44"/>
  <c r="T25" i="44"/>
  <c r="W24" i="44"/>
  <c r="T24" i="44"/>
  <c r="I24" i="44"/>
  <c r="G24" i="44"/>
  <c r="AA23" i="44"/>
  <c r="W23" i="44"/>
  <c r="T23" i="44"/>
  <c r="AA22" i="44"/>
  <c r="W22" i="44"/>
  <c r="T22" i="44"/>
  <c r="AA21" i="44"/>
  <c r="X21" i="44"/>
  <c r="W21" i="44"/>
  <c r="T21" i="44"/>
  <c r="AA20" i="44"/>
  <c r="X20" i="44"/>
  <c r="W20" i="44"/>
  <c r="T20" i="44"/>
  <c r="AA19" i="44"/>
  <c r="W19" i="44"/>
  <c r="T19" i="44"/>
  <c r="J19" i="44"/>
  <c r="G19" i="44"/>
  <c r="AA18" i="44"/>
  <c r="W18" i="44"/>
  <c r="T18" i="44"/>
  <c r="J18" i="44"/>
  <c r="G18" i="44"/>
  <c r="AA17" i="44"/>
  <c r="W17" i="44"/>
  <c r="T17" i="44"/>
  <c r="J17" i="44"/>
  <c r="G17" i="44"/>
  <c r="AA16" i="44"/>
  <c r="W16" i="44"/>
  <c r="T16" i="44"/>
  <c r="J16" i="44"/>
  <c r="G16" i="44"/>
  <c r="AA15" i="44"/>
  <c r="X15" i="44"/>
  <c r="W15" i="44"/>
  <c r="T15" i="44"/>
  <c r="K15" i="44"/>
  <c r="J15" i="44"/>
  <c r="G15" i="44"/>
  <c r="AA14" i="44"/>
  <c r="W14" i="44"/>
  <c r="T14" i="44"/>
  <c r="AA13" i="44"/>
  <c r="X13" i="44"/>
  <c r="W13" i="44"/>
  <c r="T13" i="44"/>
  <c r="AA12" i="44"/>
  <c r="W12" i="44"/>
  <c r="T12" i="44"/>
  <c r="I12" i="44"/>
  <c r="G12" i="44"/>
  <c r="AA11" i="44"/>
  <c r="X11" i="44"/>
  <c r="W11" i="44"/>
  <c r="T11" i="44"/>
  <c r="J11" i="44"/>
  <c r="G11" i="44"/>
  <c r="AA10" i="44"/>
  <c r="X10" i="44"/>
  <c r="W10" i="44"/>
  <c r="T10" i="44"/>
  <c r="J10" i="44"/>
  <c r="G10" i="44"/>
  <c r="K9" i="44"/>
  <c r="J9" i="44"/>
  <c r="G9" i="44"/>
  <c r="I53" i="27"/>
  <c r="G53" i="27"/>
  <c r="I51" i="27"/>
  <c r="G51" i="27"/>
  <c r="K50" i="27"/>
  <c r="J50" i="27"/>
  <c r="K49" i="27"/>
  <c r="J49" i="27"/>
  <c r="K48" i="27"/>
  <c r="J48" i="27"/>
  <c r="G48" i="27"/>
  <c r="O47" i="27"/>
  <c r="O45" i="27"/>
  <c r="I45" i="27"/>
  <c r="G45" i="27"/>
  <c r="K44" i="27"/>
  <c r="J44" i="27"/>
  <c r="K43" i="27"/>
  <c r="J43" i="27"/>
  <c r="K42" i="27"/>
  <c r="J42" i="27"/>
  <c r="O41" i="27"/>
  <c r="K41" i="27"/>
  <c r="J41" i="27"/>
  <c r="K40" i="27"/>
  <c r="J40" i="27"/>
  <c r="V39" i="27"/>
  <c r="T39" i="27"/>
  <c r="K39" i="27"/>
  <c r="J39" i="27"/>
  <c r="G39" i="27"/>
  <c r="K38" i="27"/>
  <c r="J38" i="27"/>
  <c r="G38" i="27"/>
  <c r="W37" i="27"/>
  <c r="T37" i="27"/>
  <c r="W36" i="27"/>
  <c r="T36" i="27"/>
  <c r="I35" i="27"/>
  <c r="G35" i="27"/>
  <c r="E35" i="27"/>
  <c r="W34" i="27"/>
  <c r="T34" i="27"/>
  <c r="K34" i="27"/>
  <c r="J34" i="27"/>
  <c r="G34" i="27"/>
  <c r="W33" i="27"/>
  <c r="T33" i="27"/>
  <c r="K33" i="27"/>
  <c r="J33" i="27"/>
  <c r="G33" i="27"/>
  <c r="W32" i="27"/>
  <c r="T32" i="27"/>
  <c r="K32" i="27"/>
  <c r="J32" i="27"/>
  <c r="G32" i="27"/>
  <c r="W31" i="27"/>
  <c r="T31" i="27"/>
  <c r="W30" i="27"/>
  <c r="T30" i="27"/>
  <c r="I30" i="27"/>
  <c r="G30" i="27"/>
  <c r="E30" i="27"/>
  <c r="W29" i="27"/>
  <c r="T29" i="27"/>
  <c r="W28" i="27"/>
  <c r="T28" i="27"/>
  <c r="J28" i="27"/>
  <c r="G28" i="27"/>
  <c r="J27" i="27"/>
  <c r="G27" i="27"/>
  <c r="W26" i="27"/>
  <c r="T26" i="27"/>
  <c r="K26" i="27"/>
  <c r="J26" i="27"/>
  <c r="G26" i="27"/>
  <c r="W25" i="27"/>
  <c r="T25" i="27"/>
  <c r="W24" i="27"/>
  <c r="T24" i="27"/>
  <c r="I24" i="27"/>
  <c r="G24" i="27"/>
  <c r="AA23" i="27"/>
  <c r="W23" i="27"/>
  <c r="T23" i="27"/>
  <c r="AA22" i="27"/>
  <c r="W22" i="27"/>
  <c r="T22" i="27"/>
  <c r="AA21" i="27"/>
  <c r="X21" i="27"/>
  <c r="W21" i="27"/>
  <c r="T21" i="27"/>
  <c r="AA20" i="27"/>
  <c r="X20" i="27"/>
  <c r="W20" i="27"/>
  <c r="T20" i="27"/>
  <c r="AA19" i="27"/>
  <c r="W19" i="27"/>
  <c r="T19" i="27"/>
  <c r="J19" i="27"/>
  <c r="G19" i="27"/>
  <c r="AA18" i="27"/>
  <c r="W18" i="27"/>
  <c r="T18" i="27"/>
  <c r="J18" i="27"/>
  <c r="G18" i="27"/>
  <c r="AA17" i="27"/>
  <c r="W17" i="27"/>
  <c r="T17" i="27"/>
  <c r="J17" i="27"/>
  <c r="G17" i="27"/>
  <c r="AA16" i="27"/>
  <c r="W16" i="27"/>
  <c r="T16" i="27"/>
  <c r="J16" i="27"/>
  <c r="G16" i="27"/>
  <c r="AA15" i="27"/>
  <c r="X15" i="27"/>
  <c r="W15" i="27"/>
  <c r="T15" i="27"/>
  <c r="K15" i="27"/>
  <c r="J15" i="27"/>
  <c r="G15" i="27"/>
  <c r="AA14" i="27"/>
  <c r="W14" i="27"/>
  <c r="T14" i="27"/>
  <c r="AA13" i="27"/>
  <c r="X13" i="27"/>
  <c r="W13" i="27"/>
  <c r="T13" i="27"/>
  <c r="AA12" i="27"/>
  <c r="W12" i="27"/>
  <c r="T12" i="27"/>
  <c r="I12" i="27"/>
  <c r="G12" i="27"/>
  <c r="AA11" i="27"/>
  <c r="X11" i="27"/>
  <c r="W11" i="27"/>
  <c r="T11" i="27"/>
  <c r="J11" i="27"/>
  <c r="G11" i="27"/>
  <c r="AA10" i="27"/>
  <c r="X10" i="27"/>
  <c r="W10" i="27"/>
  <c r="T10" i="27"/>
  <c r="J10" i="27"/>
  <c r="G10" i="27"/>
  <c r="K9" i="27"/>
  <c r="J9" i="27"/>
  <c r="G9" i="27"/>
  <c r="G51" i="60"/>
  <c r="I49" i="60"/>
  <c r="G49" i="60"/>
  <c r="K48" i="60"/>
  <c r="J48" i="60"/>
  <c r="K47" i="60"/>
  <c r="J47" i="60"/>
  <c r="K46" i="60"/>
  <c r="J46" i="60"/>
  <c r="G46" i="60"/>
  <c r="G43" i="60"/>
  <c r="K42" i="60"/>
  <c r="J42" i="60"/>
  <c r="K41" i="60"/>
  <c r="J41" i="60"/>
  <c r="K40" i="60"/>
  <c r="AA12" i="60" s="1"/>
  <c r="J40" i="60"/>
  <c r="I43" i="60" s="1"/>
  <c r="K39" i="60"/>
  <c r="J39" i="60"/>
  <c r="K38" i="60"/>
  <c r="J38" i="60"/>
  <c r="V37" i="60"/>
  <c r="T37" i="60"/>
  <c r="K37" i="60"/>
  <c r="J37" i="60"/>
  <c r="G37" i="60"/>
  <c r="K36" i="60"/>
  <c r="J36" i="60"/>
  <c r="G36" i="60"/>
  <c r="W35" i="60"/>
  <c r="T35" i="60"/>
  <c r="W34" i="60"/>
  <c r="T34" i="60"/>
  <c r="I33" i="60"/>
  <c r="G33" i="60"/>
  <c r="E33" i="60"/>
  <c r="W32" i="60"/>
  <c r="T32" i="60"/>
  <c r="K32" i="60"/>
  <c r="J32" i="60"/>
  <c r="G32" i="60"/>
  <c r="W31" i="60"/>
  <c r="T31" i="60"/>
  <c r="K31" i="60"/>
  <c r="J31" i="60"/>
  <c r="G31" i="60"/>
  <c r="W30" i="60"/>
  <c r="T30" i="60"/>
  <c r="K30" i="60"/>
  <c r="J30" i="60"/>
  <c r="G30" i="60"/>
  <c r="W29" i="60"/>
  <c r="T29" i="60"/>
  <c r="W28" i="60"/>
  <c r="T28" i="60"/>
  <c r="I28" i="60"/>
  <c r="G28" i="60"/>
  <c r="E28" i="60"/>
  <c r="W27" i="60"/>
  <c r="T27" i="60"/>
  <c r="W26" i="60"/>
  <c r="T26" i="60"/>
  <c r="J26" i="60"/>
  <c r="G26" i="60"/>
  <c r="J25" i="60"/>
  <c r="G25" i="60"/>
  <c r="W24" i="60"/>
  <c r="T24" i="60"/>
  <c r="K24" i="60"/>
  <c r="J24" i="60"/>
  <c r="G24" i="60"/>
  <c r="W23" i="60"/>
  <c r="T23" i="60"/>
  <c r="W22" i="60"/>
  <c r="T22" i="60"/>
  <c r="G22" i="60"/>
  <c r="W21" i="60"/>
  <c r="T21" i="60"/>
  <c r="AA20" i="60"/>
  <c r="W20" i="60"/>
  <c r="T20" i="60"/>
  <c r="AA19" i="60"/>
  <c r="X19" i="60"/>
  <c r="W19" i="60"/>
  <c r="T19" i="60"/>
  <c r="AA18" i="60"/>
  <c r="X18" i="60"/>
  <c r="W18" i="60"/>
  <c r="T18" i="60"/>
  <c r="AA17" i="60"/>
  <c r="W17" i="60"/>
  <c r="T17" i="60"/>
  <c r="J17" i="60"/>
  <c r="G17" i="60"/>
  <c r="AA16" i="60"/>
  <c r="W16" i="60"/>
  <c r="T16" i="60"/>
  <c r="J16" i="60"/>
  <c r="G16" i="60"/>
  <c r="AA15" i="60"/>
  <c r="W15" i="60"/>
  <c r="T15" i="60"/>
  <c r="J15" i="60"/>
  <c r="G15" i="60"/>
  <c r="AA14" i="60"/>
  <c r="W14" i="60"/>
  <c r="T14" i="60"/>
  <c r="J14" i="60"/>
  <c r="G14" i="60"/>
  <c r="AA13" i="60"/>
  <c r="X13" i="60"/>
  <c r="W13" i="60"/>
  <c r="T13" i="60"/>
  <c r="J13" i="60"/>
  <c r="G13" i="60"/>
  <c r="W12" i="60"/>
  <c r="T12" i="60"/>
  <c r="AA11" i="60"/>
  <c r="X11" i="60"/>
  <c r="W11" i="60"/>
  <c r="T11" i="60"/>
  <c r="AA10" i="60"/>
  <c r="W10" i="60"/>
  <c r="T10" i="60"/>
  <c r="G10" i="60"/>
  <c r="X9" i="60"/>
  <c r="W9" i="60"/>
  <c r="T9" i="60"/>
  <c r="J9" i="60"/>
  <c r="G9" i="60"/>
  <c r="X8" i="60"/>
  <c r="W8" i="60"/>
  <c r="T8" i="60"/>
  <c r="J8" i="60"/>
  <c r="G8" i="60"/>
  <c r="K7" i="60"/>
  <c r="AA8" i="60" s="1"/>
  <c r="J7" i="60"/>
  <c r="G7" i="60"/>
  <c r="I53" i="45"/>
  <c r="G53" i="45"/>
  <c r="I51" i="45"/>
  <c r="G51" i="45"/>
  <c r="K50" i="45"/>
  <c r="J50" i="45"/>
  <c r="K49" i="45"/>
  <c r="J49" i="45"/>
  <c r="K48" i="45"/>
  <c r="J48" i="45"/>
  <c r="G48" i="45"/>
  <c r="O47" i="45"/>
  <c r="O45" i="45"/>
  <c r="I45" i="45"/>
  <c r="G45" i="45"/>
  <c r="K44" i="45"/>
  <c r="J44" i="45"/>
  <c r="K43" i="45"/>
  <c r="J43" i="45"/>
  <c r="K42" i="45"/>
  <c r="J42" i="45"/>
  <c r="O41" i="45"/>
  <c r="K41" i="45"/>
  <c r="J41" i="45"/>
  <c r="K40" i="45"/>
  <c r="J40" i="45"/>
  <c r="V39" i="45"/>
  <c r="T39" i="45"/>
  <c r="K39" i="45"/>
  <c r="J39" i="45"/>
  <c r="G39" i="45"/>
  <c r="K38" i="45"/>
  <c r="J38" i="45"/>
  <c r="G38" i="45"/>
  <c r="W37" i="45"/>
  <c r="T37" i="45"/>
  <c r="W36" i="45"/>
  <c r="T36" i="45"/>
  <c r="I35" i="45"/>
  <c r="G35" i="45"/>
  <c r="E35" i="45"/>
  <c r="W34" i="45"/>
  <c r="T34" i="45"/>
  <c r="K34" i="45"/>
  <c r="J34" i="45"/>
  <c r="G34" i="45"/>
  <c r="W33" i="45"/>
  <c r="T33" i="45"/>
  <c r="K33" i="45"/>
  <c r="J33" i="45"/>
  <c r="G33" i="45"/>
  <c r="W32" i="45"/>
  <c r="T32" i="45"/>
  <c r="K32" i="45"/>
  <c r="J32" i="45"/>
  <c r="G32" i="45"/>
  <c r="W31" i="45"/>
  <c r="T31" i="45"/>
  <c r="W30" i="45"/>
  <c r="T30" i="45"/>
  <c r="I30" i="45"/>
  <c r="G30" i="45"/>
  <c r="E30" i="45"/>
  <c r="W29" i="45"/>
  <c r="T29" i="45"/>
  <c r="W28" i="45"/>
  <c r="T28" i="45"/>
  <c r="J28" i="45"/>
  <c r="G28" i="45"/>
  <c r="J27" i="45"/>
  <c r="G27" i="45"/>
  <c r="W26" i="45"/>
  <c r="T26" i="45"/>
  <c r="K26" i="45"/>
  <c r="J26" i="45"/>
  <c r="G26" i="45"/>
  <c r="W25" i="45"/>
  <c r="T25" i="45"/>
  <c r="W24" i="45"/>
  <c r="T24" i="45"/>
  <c r="I24" i="45"/>
  <c r="G24" i="45"/>
  <c r="AA23" i="45"/>
  <c r="W23" i="45"/>
  <c r="T23" i="45"/>
  <c r="AA22" i="45"/>
  <c r="W22" i="45"/>
  <c r="T22" i="45"/>
  <c r="AA21" i="45"/>
  <c r="X21" i="45"/>
  <c r="W21" i="45"/>
  <c r="T21" i="45"/>
  <c r="AA20" i="45"/>
  <c r="X20" i="45"/>
  <c r="W20" i="45"/>
  <c r="T20" i="45"/>
  <c r="AA19" i="45"/>
  <c r="W19" i="45"/>
  <c r="T19" i="45"/>
  <c r="J19" i="45"/>
  <c r="G19" i="45"/>
  <c r="AA18" i="45"/>
  <c r="W18" i="45"/>
  <c r="T18" i="45"/>
  <c r="J18" i="45"/>
  <c r="G18" i="45"/>
  <c r="AA17" i="45"/>
  <c r="W17" i="45"/>
  <c r="T17" i="45"/>
  <c r="J17" i="45"/>
  <c r="G17" i="45"/>
  <c r="AA16" i="45"/>
  <c r="W16" i="45"/>
  <c r="T16" i="45"/>
  <c r="J16" i="45"/>
  <c r="G16" i="45"/>
  <c r="AA15" i="45"/>
  <c r="X15" i="45"/>
  <c r="W15" i="45"/>
  <c r="T15" i="45"/>
  <c r="K15" i="45"/>
  <c r="J15" i="45"/>
  <c r="G15" i="45"/>
  <c r="AA14" i="45"/>
  <c r="W14" i="45"/>
  <c r="T14" i="45"/>
  <c r="AA13" i="45"/>
  <c r="X13" i="45"/>
  <c r="W13" i="45"/>
  <c r="T13" i="45"/>
  <c r="AA12" i="45"/>
  <c r="W12" i="45"/>
  <c r="T12" i="45"/>
  <c r="I12" i="45"/>
  <c r="G12" i="45"/>
  <c r="AA11" i="45"/>
  <c r="X11" i="45"/>
  <c r="W11" i="45"/>
  <c r="T11" i="45"/>
  <c r="J11" i="45"/>
  <c r="G11" i="45"/>
  <c r="AA10" i="45"/>
  <c r="X10" i="45"/>
  <c r="W10" i="45"/>
  <c r="T10" i="45"/>
  <c r="J10" i="45"/>
  <c r="G10" i="45"/>
  <c r="K9" i="45"/>
  <c r="J9" i="45"/>
  <c r="G9" i="45"/>
  <c r="I51" i="47"/>
  <c r="G51" i="47"/>
  <c r="I49" i="47"/>
  <c r="G49" i="47"/>
  <c r="K48" i="47"/>
  <c r="J48" i="47"/>
  <c r="K47" i="47"/>
  <c r="J47" i="47"/>
  <c r="K46" i="47"/>
  <c r="J46" i="47"/>
  <c r="G46" i="47"/>
  <c r="O45" i="47"/>
  <c r="O43" i="47"/>
  <c r="I43" i="47"/>
  <c r="G43" i="47"/>
  <c r="K42" i="47"/>
  <c r="J42" i="47"/>
  <c r="K41" i="47"/>
  <c r="J41" i="47"/>
  <c r="K40" i="47"/>
  <c r="J40" i="47"/>
  <c r="O39" i="47"/>
  <c r="K39" i="47"/>
  <c r="J39" i="47"/>
  <c r="K38" i="47"/>
  <c r="J38" i="47"/>
  <c r="V37" i="47"/>
  <c r="T37" i="47"/>
  <c r="K37" i="47"/>
  <c r="J37" i="47"/>
  <c r="G37" i="47"/>
  <c r="K36" i="47"/>
  <c r="J36" i="47"/>
  <c r="G36" i="47"/>
  <c r="W35" i="47"/>
  <c r="T35" i="47"/>
  <c r="W34" i="47"/>
  <c r="T34" i="47"/>
  <c r="I33" i="47"/>
  <c r="G33" i="47"/>
  <c r="E33" i="47"/>
  <c r="W32" i="47"/>
  <c r="T32" i="47"/>
  <c r="K32" i="47"/>
  <c r="J32" i="47"/>
  <c r="G32" i="47"/>
  <c r="W31" i="47"/>
  <c r="T31" i="47"/>
  <c r="K31" i="47"/>
  <c r="J31" i="47"/>
  <c r="G31" i="47"/>
  <c r="W30" i="47"/>
  <c r="T30" i="47"/>
  <c r="K30" i="47"/>
  <c r="J30" i="47"/>
  <c r="G30" i="47"/>
  <c r="W29" i="47"/>
  <c r="T29" i="47"/>
  <c r="W28" i="47"/>
  <c r="T28" i="47"/>
  <c r="I28" i="47"/>
  <c r="G28" i="47"/>
  <c r="E28" i="47"/>
  <c r="W27" i="47"/>
  <c r="T27" i="47"/>
  <c r="W26" i="47"/>
  <c r="T26" i="47"/>
  <c r="J26" i="47"/>
  <c r="G26" i="47"/>
  <c r="J25" i="47"/>
  <c r="G25" i="47"/>
  <c r="W24" i="47"/>
  <c r="T24" i="47"/>
  <c r="K24" i="47"/>
  <c r="J24" i="47"/>
  <c r="G24" i="47"/>
  <c r="W23" i="47"/>
  <c r="T23" i="47"/>
  <c r="W22" i="47"/>
  <c r="T22" i="47"/>
  <c r="I22" i="47"/>
  <c r="G22" i="47"/>
  <c r="AA21" i="47"/>
  <c r="W21" i="47"/>
  <c r="T21" i="47"/>
  <c r="AA20" i="47"/>
  <c r="W20" i="47"/>
  <c r="T20" i="47"/>
  <c r="AA19" i="47"/>
  <c r="X19" i="47"/>
  <c r="W19" i="47"/>
  <c r="T19" i="47"/>
  <c r="AA18" i="47"/>
  <c r="X18" i="47"/>
  <c r="W18" i="47"/>
  <c r="T18" i="47"/>
  <c r="AA17" i="47"/>
  <c r="W17" i="47"/>
  <c r="T17" i="47"/>
  <c r="J17" i="47"/>
  <c r="G17" i="47"/>
  <c r="AA16" i="47"/>
  <c r="W16" i="47"/>
  <c r="T16" i="47"/>
  <c r="J16" i="47"/>
  <c r="G16" i="47"/>
  <c r="AA15" i="47"/>
  <c r="W15" i="47"/>
  <c r="T15" i="47"/>
  <c r="J15" i="47"/>
  <c r="G15" i="47"/>
  <c r="AA14" i="47"/>
  <c r="W14" i="47"/>
  <c r="T14" i="47"/>
  <c r="J14" i="47"/>
  <c r="G14" i="47"/>
  <c r="AA13" i="47"/>
  <c r="X13" i="47"/>
  <c r="W13" i="47"/>
  <c r="T13" i="47"/>
  <c r="K13" i="47"/>
  <c r="J13" i="47"/>
  <c r="G13" i="47"/>
  <c r="AA12" i="47"/>
  <c r="W12" i="47"/>
  <c r="T12" i="47"/>
  <c r="AA11" i="47"/>
  <c r="X11" i="47"/>
  <c r="W11" i="47"/>
  <c r="T11" i="47"/>
  <c r="AA10" i="47"/>
  <c r="W10" i="47"/>
  <c r="T10" i="47"/>
  <c r="I10" i="47"/>
  <c r="G10" i="47"/>
  <c r="AA9" i="47"/>
  <c r="X9" i="47"/>
  <c r="W9" i="47"/>
  <c r="T9" i="47"/>
  <c r="J9" i="47"/>
  <c r="G9" i="47"/>
  <c r="AA8" i="47"/>
  <c r="X8" i="47"/>
  <c r="W8" i="47"/>
  <c r="T8" i="47"/>
  <c r="J8" i="47"/>
  <c r="G8" i="47"/>
  <c r="K7" i="47"/>
  <c r="J7" i="47"/>
  <c r="G7" i="47"/>
  <c r="I51" i="4"/>
  <c r="G51" i="4"/>
  <c r="I49" i="4"/>
  <c r="G49" i="4"/>
  <c r="K48" i="4"/>
  <c r="J48" i="4"/>
  <c r="K47" i="4"/>
  <c r="J47" i="4"/>
  <c r="K46" i="4"/>
  <c r="J46" i="4"/>
  <c r="G46" i="4"/>
  <c r="O45" i="4"/>
  <c r="O43" i="4"/>
  <c r="I43" i="4"/>
  <c r="G43" i="4"/>
  <c r="K42" i="4"/>
  <c r="J42" i="4"/>
  <c r="K41" i="4"/>
  <c r="J41" i="4"/>
  <c r="K40" i="4"/>
  <c r="J40" i="4"/>
  <c r="O39" i="4"/>
  <c r="K39" i="4"/>
  <c r="J39" i="4"/>
  <c r="K38" i="4"/>
  <c r="J38" i="4"/>
  <c r="V37" i="4"/>
  <c r="T37" i="4"/>
  <c r="K37" i="4"/>
  <c r="J37" i="4"/>
  <c r="G37" i="4"/>
  <c r="K36" i="4"/>
  <c r="J36" i="4"/>
  <c r="G36" i="4"/>
  <c r="W35" i="4"/>
  <c r="T35" i="4"/>
  <c r="W34" i="4"/>
  <c r="T34" i="4"/>
  <c r="I33" i="4"/>
  <c r="G33" i="4"/>
  <c r="E33" i="4"/>
  <c r="W32" i="4"/>
  <c r="T32" i="4"/>
  <c r="K32" i="4"/>
  <c r="J32" i="4"/>
  <c r="G32" i="4"/>
  <c r="W31" i="4"/>
  <c r="T31" i="4"/>
  <c r="K31" i="4"/>
  <c r="J31" i="4"/>
  <c r="G31" i="4"/>
  <c r="W30" i="4"/>
  <c r="T30" i="4"/>
  <c r="K30" i="4"/>
  <c r="J30" i="4"/>
  <c r="G30" i="4"/>
  <c r="W29" i="4"/>
  <c r="T29" i="4"/>
  <c r="W28" i="4"/>
  <c r="T28" i="4"/>
  <c r="I28" i="4"/>
  <c r="G28" i="4"/>
  <c r="E28" i="4"/>
  <c r="W27" i="4"/>
  <c r="T27" i="4"/>
  <c r="W26" i="4"/>
  <c r="T26" i="4"/>
  <c r="J26" i="4"/>
  <c r="G26" i="4"/>
  <c r="J25" i="4"/>
  <c r="G25" i="4"/>
  <c r="W24" i="4"/>
  <c r="T24" i="4"/>
  <c r="K24" i="4"/>
  <c r="J24" i="4"/>
  <c r="G24" i="4"/>
  <c r="W23" i="4"/>
  <c r="T23" i="4"/>
  <c r="W22" i="4"/>
  <c r="T22" i="4"/>
  <c r="I22" i="4"/>
  <c r="G22" i="4"/>
  <c r="AA21" i="4"/>
  <c r="W21" i="4"/>
  <c r="T21" i="4"/>
  <c r="AA20" i="4"/>
  <c r="W20" i="4"/>
  <c r="T20" i="4"/>
  <c r="AA19" i="4"/>
  <c r="X19" i="4"/>
  <c r="W19" i="4"/>
  <c r="T19" i="4"/>
  <c r="AA18" i="4"/>
  <c r="X18" i="4"/>
  <c r="W18" i="4"/>
  <c r="T18" i="4"/>
  <c r="AA17" i="4"/>
  <c r="W17" i="4"/>
  <c r="T17" i="4"/>
  <c r="J17" i="4"/>
  <c r="G17" i="4"/>
  <c r="AA16" i="4"/>
  <c r="W16" i="4"/>
  <c r="T16" i="4"/>
  <c r="J16" i="4"/>
  <c r="G16" i="4"/>
  <c r="AA15" i="4"/>
  <c r="W15" i="4"/>
  <c r="T15" i="4"/>
  <c r="J15" i="4"/>
  <c r="G15" i="4"/>
  <c r="AA14" i="4"/>
  <c r="W14" i="4"/>
  <c r="T14" i="4"/>
  <c r="J14" i="4"/>
  <c r="G14" i="4"/>
  <c r="AA13" i="4"/>
  <c r="X13" i="4"/>
  <c r="W13" i="4"/>
  <c r="T13" i="4"/>
  <c r="K13" i="4"/>
  <c r="J13" i="4"/>
  <c r="G13" i="4"/>
  <c r="AA12" i="4"/>
  <c r="W12" i="4"/>
  <c r="T12" i="4"/>
  <c r="AA11" i="4"/>
  <c r="X11" i="4"/>
  <c r="W11" i="4"/>
  <c r="T11" i="4"/>
  <c r="AA10" i="4"/>
  <c r="W10" i="4"/>
  <c r="T10" i="4"/>
  <c r="I10" i="4"/>
  <c r="G10" i="4"/>
  <c r="AA9" i="4"/>
  <c r="X9" i="4"/>
  <c r="W9" i="4"/>
  <c r="T9" i="4"/>
  <c r="J9" i="4"/>
  <c r="G9" i="4"/>
  <c r="AA8" i="4"/>
  <c r="X8" i="4"/>
  <c r="W8" i="4"/>
  <c r="T8" i="4"/>
  <c r="J8" i="4"/>
  <c r="G8" i="4"/>
  <c r="K7" i="4"/>
  <c r="J7" i="4"/>
  <c r="G7" i="4"/>
  <c r="M38" i="38"/>
  <c r="D7" i="7"/>
  <c r="D6" i="7"/>
  <c r="D5" i="7"/>
  <c r="D4" i="7"/>
  <c r="D3" i="7"/>
  <c r="K13" i="58" l="1"/>
  <c r="AA9" i="58" s="1"/>
  <c r="AA21" i="58" s="1"/>
  <c r="K13" i="60"/>
  <c r="AA9" i="60" s="1"/>
  <c r="AA21" i="60" s="1"/>
  <c r="O45" i="60" s="1"/>
  <c r="I22" i="60"/>
  <c r="I10" i="60"/>
  <c r="O45" i="58" l="1"/>
  <c r="O43" i="58"/>
  <c r="I51" i="60"/>
  <c r="O39" i="60" s="1"/>
  <c r="O43" i="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AA47F4FD-B326-4F6D-BFDB-71AB66DAC556}">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A27576A-DCBF-4B6A-BF67-318F5D7DE2D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DF488B0-46D3-41CF-80F8-5AC804BC8DA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058915D-6B52-455F-8C00-2CA55101532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E6584DD-7540-42E9-91F2-AC615965F3E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A08D7A6F-25D1-4B2C-8263-46DDFA8D49F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5C6D69D-E2DA-4837-8FFD-5D4E0318E6BE}">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<sst xmlns="http://schemas.openxmlformats.org/spreadsheetml/2006/main" count="9031" uniqueCount="257">
  <si>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</si>
  <si>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</si>
  <si>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</si>
  <si>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</si>
  <si>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</si>
  <si>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</si>
  <si>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</si>
  <si>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</si>
  <si>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</si>
  <si>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</si>
  <si>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</si>
  <si>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</si>
  <si>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</si>
  <si>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</si>
  <si>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</si>
  <si>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</si>
  <si>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</si>
  <si>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</si>
  <si>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</si>
  <si>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</si>
  <si>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</si>
  <si>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</si>
  <si>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</si>
  <si>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</si>
  <si>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</si>
  <si>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</si>
  <si>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</si>
  <si>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</si>
  <si>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</si>
  <si>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</si>
  <si>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</si>
  <si>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</si>
  <si>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</si>
  <si>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</si>
  <si>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</si>
  <si>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</si>
  <si>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</si>
  <si>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</si>
  <si>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</si>
  <si>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</si>
  <si>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</si>
  <si>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</si>
  <si>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</si>
  <si>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</si>
  <si>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</si>
  <si>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</si>
  <si>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</si>
  <si>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</si>
  <si>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</si>
  <si>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</si>
  <si>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</si>
  <si>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</si>
  <si>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</si>
  <si>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</si>
  <si>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</si>
  <si>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</si>
  <si>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</si>
  <si>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</si>
  <si>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</si>
  <si>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</si>
  <si>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</si>
  <si>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</si>
  <si>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</si>
  <si>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</si>
  <si>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</si>
  <si>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</si>
  <si>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</si>
  <si>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</si>
  <si>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</si>
  <si>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</si>
  <si>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</si>
  <si>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</si>
  <si>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</si>
  <si>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</si>
  <si>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</si>
  <si>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</si>
  <si>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</si>
  <si>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</si>
  <si>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</si>
  <si>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</si>
  <si>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</si>
  <si>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</si>
  <si>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</si>
  <si>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</si>
  <si>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</si>
  <si>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</si>
  <si>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</si>
  <si>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</si>
  <si>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</si>
  <si>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</si>
  <si>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</si>
  <si>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</si>
  <si>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</si>
  <si>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</si>
  <si>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</si>
  <si>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</si>
  <si>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</si>
  <si>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</si>
  <si>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</si>
  <si>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</si>
  <si>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</si>
  <si>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</si>
  <si>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</si>
  <si>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</si>
  <si>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</si>
  <si>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</si>
  <si>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</si>
  <si>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</si>
  <si>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</si>
  <si>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</si>
  <si>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</si>
  <si>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</si>
  <si>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</si>
  <si>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</si>
  <si>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</si>
  <si>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</si>
  <si>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</si>
  <si>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</si>
  <si>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</si>
  <si>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</si>
  <si>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</si>
  <si>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</si>
  <si>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</si>
  <si>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</si>
  <si>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</si>
  <si>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</si>
  <si>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</si>
  <si>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</si>
  <si>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</si>
  <si>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</si>
  <si>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</si>
  <si>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</si>
  <si>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</si>
  <si>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</si>
  <si>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</si>
  <si>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</si>
  <si>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</si>
  <si>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</si>
  <si>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</si>
  <si>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</si>
  <si>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</si>
  <si>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</si>
  <si>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</si>
  <si>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</si>
  <si>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</si>
  <si>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</si>
  <si>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</si>
  <si>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</si>
  <si>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</si>
  <si>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</si>
  <si>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</si>
  <si>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</si>
  <si>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</si>
  <si>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</si>
  <si>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</si>
  <si>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</si>
  <si>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</si>
  <si>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</si>
  <si>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</si>
  <si>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</si>
  <si>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</si>
  <si>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</si>
  <si>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</si>
  <si>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</si>
  <si>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</si>
  <si>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</si>
  <si>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</si>
  <si>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</si>
  <si>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</si>
  <si>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</si>
  <si>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</si>
  <si>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</si>
  <si>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</si>
  <si>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</si>
  <si>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</si>
  <si>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</si>
  <si>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</si>
  <si>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</si>
  <si>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</si>
  <si>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</si>
  <si>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</si>
  <si>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</si>
  <si>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</si>
  <si>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</si>
  <si>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</si>
  <si>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</si>
  <si>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</si>
  <si>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</si>
  <si>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</si>
  <si>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</si>
  <si>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</si>
  <si>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</si>
  <si>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</si>
  <si>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</si>
  <si>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</si>
  <si>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</si>
  <si>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The BREEAM-NOR 2016 scheme uses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BREEAM-NOR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</si>
  <si>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</si>
  <si>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</si>
  <si>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</si>
  <si>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</si>
  <si>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</si>
  <si>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</si>
  <si>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</si>
  <si>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</si>
  <si>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</si>
  <si>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</si>
  <si>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</si>
  <si>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</si>
  <si>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</si>
  <si>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</si>
  <si>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</si>
  <si>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</si>
  <si>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</si>
  <si>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</si>
  <si>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</si>
  <si>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</si>
  <si>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</si>
  <si>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</si>
  <si>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</si>
  <si>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</si>
  <si>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</si>
  <si>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</si>
  <si>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</si>
  <si>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</si>
  <si>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</si>
  <si>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</si>
  <si>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r>
      <t xml:space="preserve">Using local LCA data or LCA data that has been compensated to a comprehensive range of regional differences* </t>
    </r>
    <r>
      <rPr>
        <sz val="12"/>
        <color rgb="FFFFFF00"/>
        <rFont val="Calibri"/>
        <family val="2"/>
        <scheme val="minor"/>
      </rPr>
      <t>IN FRANCE ONLY</t>
    </r>
  </si>
  <si>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</si>
  <si>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</si>
  <si>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</si>
  <si>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</si>
  <si>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</si>
  <si>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</si>
  <si>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</si>
  <si>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</si>
  <si>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</si>
  <si>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</si>
  <si>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</si>
  <si>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</si>
  <si>
    <t>Additional questions (not related to credit score)</t>
  </si>
  <si>
    <t>EPD Norge</t>
  </si>
  <si>
    <t>MRPI</t>
  </si>
  <si>
    <t>EnvironDec</t>
  </si>
  <si>
    <t>IBU_DATA</t>
  </si>
  <si>
    <t>EPD Ireland</t>
  </si>
  <si>
    <t>BRE EPD HUB</t>
  </si>
  <si>
    <t>ECOSMDP</t>
  </si>
  <si>
    <r>
      <t xml:space="preserve">* Inclusion of approved Mat 01 score template for Reduzer
* Removal of (M) mandatory requirement for </t>
    </r>
    <r>
      <rPr>
        <i/>
        <sz val="11"/>
        <color theme="1"/>
        <rFont val="Calibri"/>
        <family val="2"/>
        <scheme val="minor"/>
      </rPr>
      <t>Additional Question (not related to credit score)</t>
    </r>
    <r>
      <rPr>
        <sz val="11"/>
        <color theme="1"/>
        <rFont val="Calibri"/>
        <family val="2"/>
        <scheme val="minor"/>
      </rPr>
      <t xml:space="preserve"> section for all tools.</t>
    </r>
  </si>
  <si>
    <t>* Update of approved Mat 01 score template for Ecometro ACV
* NOOCO reinstated after being unintentionally removed in version 18.0</t>
  </si>
  <si>
    <t>1. Ökobau.dat</t>
  </si>
  <si>
    <t>2. IBU.data</t>
  </si>
  <si>
    <t>3. EPD Danmark</t>
  </si>
  <si>
    <t>3. EPD Norge</t>
  </si>
  <si>
    <t>BRE LCA Dataset</t>
  </si>
  <si>
    <t>* Inclusion of approved Mat 01 score template for Real-Time
* Inclusion of approved Mat 01 score template for CarboniCa</t>
  </si>
  <si>
    <t>* Inclusion of approved Mat 01 score template for Prodikt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</si>
</sst>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2">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
      <i/>
      <sz val="11"/>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587">
    <xf numFmtId="0" fontId="0" fillId="0" borderId="0" xfId="0"/>
    <xf numFmtId="0" fontId="0" fillId="0" borderId="0" xfId="0" quotePrefix="1"/>
    <xf numFmtId="0" fontId="0" fillId="0" borderId="0" xfId="0" applyAlignment="1">
      <alignment horizontal="right"/>
    </xf>
    <xf numFmtId="0" fontId="4" fillId="0" borderId="0" xfId="0" applyFont="1" applyAlignment="1">
      <alignment vertical="center" wrapText="1"/>
    </xf>
    <xf numFmtId="0" fontId="1" fillId="0" borderId="0" xfId="0" applyFont="1"/>
    <xf numFmtId="0" fontId="3" fillId="0" borderId="0" xfId="0" applyFont="1" applyAlignment="1">
      <alignment vertical="center" wrapText="1"/>
    </xf>
    <xf numFmtId="0" fontId="0" fillId="3" borderId="0" xfId="0" applyFill="1"/>
    <xf numFmtId="0" fontId="2" fillId="3" borderId="0" xfId="0" applyFont="1" applyFill="1"/>
    <xf numFmtId="0" fontId="0" fillId="3" borderId="0" xfId="0" applyFill="1" applyAlignment="1">
      <alignment horizontal="right"/>
    </xf>
    <xf numFmtId="0" fontId="1" fillId="0" borderId="0" xfId="0" applyFont="1" applyAlignment="1">
      <alignment textRotation="90"/>
    </xf>
    <xf numFmtId="0" fontId="7" fillId="0" borderId="0" xfId="0" applyFont="1"/>
    <xf numFmtId="2" fontId="1" fillId="0" borderId="0" xfId="0" applyNumberFormat="1" applyFont="1"/>
    <xf numFmtId="0" fontId="10" fillId="2" borderId="0" xfId="0" applyFont="1" applyFill="1" applyAlignment="1">
      <alignment horizontal="right"/>
    </xf>
    <xf numFmtId="164" fontId="0" fillId="0" borderId="0" xfId="0" applyNumberFormat="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Alignment="1">
      <alignment horizontal="center" vertical="center"/>
    </xf>
    <xf numFmtId="0" fontId="15" fillId="0" borderId="0" xfId="0" applyFont="1" applyAlignment="1">
      <alignment vertical="center"/>
    </xf>
    <xf numFmtId="0" fontId="5"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9" fontId="17" fillId="0" borderId="0" xfId="1" applyFont="1" applyBorder="1" applyAlignment="1">
      <alignment horizontal="left" vertical="top" wrapText="1"/>
    </xf>
    <xf numFmtId="9" fontId="5" fillId="0" borderId="0" xfId="0" applyNumberFormat="1" applyFont="1" applyAlignment="1">
      <alignment horizontal="left" vertical="top"/>
    </xf>
    <xf numFmtId="0" fontId="18" fillId="0" borderId="0" xfId="0" applyFont="1" applyAlignment="1">
      <alignment horizontal="left" vertical="top"/>
    </xf>
    <xf numFmtId="9" fontId="18" fillId="0" borderId="0" xfId="0" applyNumberFormat="1" applyFont="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Alignment="1">
      <alignment horizontal="center" textRotation="90" wrapText="1"/>
    </xf>
    <xf numFmtId="0" fontId="10" fillId="4" borderId="0" xfId="0" applyFont="1" applyFill="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vertical="center" wrapText="1"/>
    </xf>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Alignment="1">
      <alignment horizontal="left" vertical="center"/>
    </xf>
    <xf numFmtId="0" fontId="23" fillId="6" borderId="7" xfId="0" applyFont="1" applyFill="1" applyBorder="1" applyAlignment="1">
      <alignment horizontal="left" vertical="center"/>
    </xf>
    <xf numFmtId="0" fontId="21" fillId="4" borderId="0" xfId="0" applyFont="1" applyFill="1" applyAlignment="1">
      <alignment horizontal="left"/>
    </xf>
    <xf numFmtId="0" fontId="7" fillId="4" borderId="0" xfId="0" applyFont="1" applyFill="1"/>
    <xf numFmtId="0" fontId="3" fillId="4" borderId="0" xfId="0" applyFont="1" applyFill="1" applyAlignment="1">
      <alignment vertical="center" wrapText="1"/>
    </xf>
    <xf numFmtId="0" fontId="4" fillId="4" borderId="0" xfId="0" applyFont="1" applyFill="1" applyAlignment="1">
      <alignment vertical="center" wrapText="1"/>
    </xf>
    <xf numFmtId="0" fontId="7" fillId="4" borderId="0" xfId="0" applyFont="1" applyFill="1" applyAlignment="1">
      <alignment horizontal="right"/>
    </xf>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3" fillId="4" borderId="0" xfId="0" applyFont="1" applyFill="1" applyAlignment="1">
      <alignment horizontal="center" vertical="center"/>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Alignment="1">
      <alignment horizontal="right" vertical="center" wrapText="1"/>
    </xf>
    <xf numFmtId="0" fontId="40" fillId="0" borderId="0" xfId="0" applyFont="1" applyAlignment="1">
      <alignment horizontal="right" vertical="center" wrapText="1"/>
    </xf>
    <xf numFmtId="0" fontId="1" fillId="0" borderId="0" xfId="0" applyFont="1" applyAlignment="1">
      <alignment horizontal="right"/>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37" fillId="4" borderId="0" xfId="0" applyFont="1" applyFill="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Alignment="1" applyProtection="1">
      <alignment horizontal="center" textRotation="90" wrapText="1"/>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Alignment="1" applyProtection="1">
      <alignment horizontal="right" wrapText="1"/>
      <protection hidden="1"/>
    </xf>
    <xf numFmtId="0" fontId="32" fillId="4" borderId="0" xfId="0" applyFont="1" applyFill="1" applyAlignment="1" applyProtection="1">
      <alignment horizontal="center" textRotation="90"/>
      <protection hidden="1"/>
    </xf>
    <xf numFmtId="0" fontId="0" fillId="4" borderId="0" xfId="0" applyFill="1" applyAlignment="1" applyProtection="1">
      <alignment horizontal="center"/>
      <protection hidden="1"/>
    </xf>
    <xf numFmtId="0" fontId="0" fillId="4" borderId="0" xfId="0" applyFill="1" applyAlignment="1" applyProtection="1">
      <alignment horizontal="center" textRotation="90"/>
      <protection hidden="1"/>
    </xf>
    <xf numFmtId="0" fontId="33" fillId="4" borderId="0" xfId="0" applyFont="1" applyFill="1" applyAlignment="1" applyProtection="1">
      <alignment horizontal="center" textRotation="90"/>
      <protection hidden="1"/>
    </xf>
    <xf numFmtId="0" fontId="30" fillId="4" borderId="0" xfId="0" applyFont="1" applyFill="1" applyAlignment="1" applyProtection="1">
      <alignment horizontal="center" textRotation="90" wrapText="1"/>
      <protection hidden="1"/>
    </xf>
    <xf numFmtId="0" fontId="5" fillId="4" borderId="0" xfId="0" applyFont="1" applyFill="1" applyAlignment="1" applyProtection="1">
      <alignment horizontal="center" textRotation="90" wrapText="1"/>
      <protection hidden="1"/>
    </xf>
    <xf numFmtId="0" fontId="32" fillId="4" borderId="0" xfId="0" applyFont="1" applyFill="1" applyAlignment="1" applyProtection="1">
      <alignment horizontal="center" textRotation="90" wrapText="1"/>
      <protection hidden="1"/>
    </xf>
    <xf numFmtId="0" fontId="34" fillId="4" borderId="0" xfId="0" applyFont="1" applyFill="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12" fillId="4" borderId="3" xfId="0" applyFont="1" applyFill="1" applyBorder="1" applyAlignment="1" applyProtection="1">
      <alignment horizontal="center" vertical="center"/>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5" fillId="3" borderId="1" xfId="0" applyFont="1" applyFill="1" applyBorder="1" applyAlignment="1" applyProtection="1">
      <alignment vertical="center"/>
      <protection hidden="1"/>
    </xf>
    <xf numFmtId="0" fontId="21" fillId="4" borderId="0" xfId="0" applyFont="1" applyFill="1" applyAlignment="1" applyProtection="1">
      <alignment horizontal="left"/>
      <protection hidden="1"/>
    </xf>
    <xf numFmtId="0" fontId="21" fillId="4" borderId="0" xfId="0" applyFont="1" applyFill="1" applyAlignment="1" applyProtection="1">
      <alignment horizontal="left" vertical="top" wrapText="1"/>
      <protection hidden="1"/>
    </xf>
    <xf numFmtId="0" fontId="0" fillId="0" borderId="0" xfId="0" applyAlignment="1" applyProtection="1">
      <alignment vertical="top"/>
      <protection hidden="1"/>
    </xf>
    <xf numFmtId="0" fontId="0" fillId="0" borderId="0" xfId="0" applyAlignment="1" applyProtection="1">
      <alignment horizontal="right"/>
      <protection hidden="1"/>
    </xf>
    <xf numFmtId="0" fontId="0" fillId="4" borderId="0" xfId="0"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35" fillId="4" borderId="0" xfId="0" applyFont="1" applyFill="1" applyAlignment="1" applyProtection="1">
      <alignment horizontal="right" vertical="center"/>
      <protection hidden="1"/>
    </xf>
    <xf numFmtId="0" fontId="5" fillId="4" borderId="0" xfId="0" applyFont="1" applyFill="1" applyAlignment="1" applyProtection="1">
      <alignment horizontal="center" vertical="center"/>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0" fillId="4" borderId="1" xfId="0" applyFill="1" applyBorder="1" applyProtection="1">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4"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40" fillId="0" borderId="0" xfId="0" applyFont="1" applyAlignment="1" applyProtection="1">
      <alignment horizontal="right" vertical="center" wrapText="1"/>
      <protection hidden="1"/>
    </xf>
    <xf numFmtId="0" fontId="3" fillId="0" borderId="0" xfId="0" applyFont="1" applyAlignment="1" applyProtection="1">
      <alignment vertical="center" wrapText="1"/>
      <protection hidden="1"/>
    </xf>
    <xf numFmtId="0" fontId="7" fillId="0" borderId="0" xfId="0" applyFont="1" applyProtection="1">
      <protection hidden="1"/>
    </xf>
    <xf numFmtId="0" fontId="1" fillId="0" borderId="0" xfId="0" applyFont="1" applyAlignment="1" applyProtection="1">
      <alignment horizontal="right"/>
      <protection hidden="1"/>
    </xf>
    <xf numFmtId="0" fontId="26"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0" fontId="22" fillId="0" borderId="25" xfId="0" applyFont="1" applyBorder="1" applyAlignment="1" applyProtection="1">
      <alignment horizontal="left" vertical="center"/>
      <protection hidden="1"/>
    </xf>
    <xf numFmtId="0" fontId="49" fillId="0" borderId="25" xfId="0" applyFont="1" applyBorder="1" applyProtection="1">
      <protection hidden="1"/>
    </xf>
    <xf numFmtId="0" fontId="22" fillId="0" borderId="26" xfId="0" applyFont="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Alignment="1" applyProtection="1">
      <alignment wrapText="1"/>
      <protection hidden="1"/>
    </xf>
    <xf numFmtId="0" fontId="0" fillId="4" borderId="37" xfId="0" applyFill="1" applyBorder="1" applyAlignment="1" applyProtection="1">
      <alignment horizontal="center" vertical="center"/>
      <protection hidden="1"/>
    </xf>
    <xf numFmtId="0" fontId="20" fillId="6" borderId="2" xfId="0" applyFont="1" applyFill="1" applyBorder="1" applyAlignment="1">
      <alignment horizontal="left" vertical="center" wrapText="1"/>
    </xf>
    <xf numFmtId="0" fontId="22" fillId="4" borderId="24" xfId="0" applyFont="1" applyFill="1" applyBorder="1"/>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37" fillId="4" borderId="0" xfId="0" applyFont="1" applyFill="1" applyAlignment="1">
      <alignment horizontal="left" vertical="center" wrapText="1"/>
    </xf>
    <xf numFmtId="0" fontId="19" fillId="4" borderId="0" xfId="0" applyFont="1" applyFill="1" applyAlignment="1">
      <alignment textRotation="90"/>
    </xf>
    <xf numFmtId="0" fontId="31" fillId="4" borderId="0" xfId="0" applyFont="1" applyFill="1" applyAlignment="1">
      <alignment horizontal="right" wrapText="1"/>
    </xf>
    <xf numFmtId="0" fontId="32" fillId="4" borderId="0" xfId="0" applyFont="1" applyFill="1" applyAlignment="1">
      <alignment horizontal="center" textRotation="90"/>
    </xf>
    <xf numFmtId="0" fontId="0" fillId="4" borderId="0" xfId="0" applyFill="1" applyAlignment="1">
      <alignment horizontal="center"/>
    </xf>
    <xf numFmtId="0" fontId="0" fillId="4" borderId="0" xfId="0" applyFill="1" applyAlignment="1">
      <alignment horizontal="center" textRotation="90"/>
    </xf>
    <xf numFmtId="0" fontId="33" fillId="4" borderId="0" xfId="0" applyFont="1" applyFill="1" applyAlignment="1">
      <alignment horizontal="center" textRotation="90"/>
    </xf>
    <xf numFmtId="0" fontId="30" fillId="4" borderId="0" xfId="0" applyFont="1" applyFill="1" applyAlignment="1">
      <alignment horizontal="center" textRotation="90" wrapText="1"/>
    </xf>
    <xf numFmtId="0" fontId="5" fillId="4" borderId="0" xfId="0" applyFont="1" applyFill="1" applyAlignment="1">
      <alignment horizontal="center" textRotation="90" wrapText="1"/>
    </xf>
    <xf numFmtId="0" fontId="32" fillId="4" borderId="0" xfId="0" applyFont="1" applyFill="1" applyAlignment="1">
      <alignment horizontal="center" textRotation="90" wrapText="1"/>
    </xf>
    <xf numFmtId="0" fontId="34" fillId="4" borderId="0" xfId="0" applyFont="1" applyFill="1" applyAlignment="1">
      <alignment horizontal="center" textRotation="90" wrapText="1"/>
    </xf>
    <xf numFmtId="0" fontId="19" fillId="4" borderId="0" xfId="0" applyFont="1" applyFill="1" applyAlignment="1">
      <alignment horizontal="left" vertical="top"/>
    </xf>
    <xf numFmtId="0" fontId="0" fillId="5" borderId="2" xfId="0" applyFill="1" applyBorder="1" applyAlignment="1">
      <alignment horizontal="center" vertical="center"/>
    </xf>
    <xf numFmtId="0" fontId="12" fillId="4" borderId="3" xfId="0" applyFont="1" applyFill="1" applyBorder="1" applyAlignment="1">
      <alignment horizontal="center" vertical="center"/>
    </xf>
    <xf numFmtId="0" fontId="19" fillId="4" borderId="0" xfId="0" applyFont="1" applyFill="1" applyAlignment="1">
      <alignment horizontal="right"/>
    </xf>
    <xf numFmtId="0" fontId="19" fillId="4" borderId="0" xfId="0" quotePrefix="1" applyFont="1" applyFill="1" applyAlignment="1">
      <alignment horizontal="right"/>
    </xf>
    <xf numFmtId="2" fontId="0" fillId="5" borderId="2" xfId="0" applyNumberFormat="1" applyFill="1" applyBorder="1" applyAlignment="1">
      <alignment horizontal="center" vertical="center"/>
    </xf>
    <xf numFmtId="0" fontId="12" fillId="4" borderId="2" xfId="0" applyFont="1" applyFill="1" applyBorder="1" applyAlignment="1">
      <alignment horizontal="center" vertical="center"/>
    </xf>
    <xf numFmtId="0" fontId="35" fillId="4" borderId="0" xfId="0" applyFont="1" applyFill="1" applyAlignment="1">
      <alignment horizontal="center" vertical="center"/>
    </xf>
    <xf numFmtId="0" fontId="0" fillId="6" borderId="2" xfId="0" applyFill="1" applyBorder="1" applyAlignment="1">
      <alignment horizontal="center" vertical="center" wrapText="1"/>
    </xf>
    <xf numFmtId="0" fontId="0" fillId="7" borderId="2" xfId="0" applyFill="1" applyBorder="1" applyAlignment="1">
      <alignment horizontal="center" vertical="center"/>
    </xf>
    <xf numFmtId="0" fontId="20" fillId="6" borderId="2" xfId="0" applyFont="1" applyFill="1" applyBorder="1" applyAlignment="1">
      <alignment horizontal="left" vertical="center"/>
    </xf>
    <xf numFmtId="0" fontId="0" fillId="6" borderId="2" xfId="0" applyFill="1" applyBorder="1" applyAlignment="1">
      <alignment horizontal="center" vertical="center"/>
    </xf>
    <xf numFmtId="0" fontId="36" fillId="4" borderId="0" xfId="0" applyFont="1" applyFill="1" applyAlignment="1">
      <alignment horizontal="center" vertical="center"/>
    </xf>
    <xf numFmtId="164" fontId="37" fillId="4" borderId="0" xfId="0" applyNumberFormat="1" applyFont="1" applyFill="1" applyAlignment="1">
      <alignment horizontal="center" vertical="center"/>
    </xf>
    <xf numFmtId="164" fontId="36"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6" fillId="4" borderId="0" xfId="0" applyFont="1" applyFill="1" applyAlignment="1">
      <alignment horizontal="center" vertical="center" wrapText="1"/>
    </xf>
    <xf numFmtId="0" fontId="0" fillId="5" borderId="3" xfId="0" applyFill="1" applyBorder="1" applyAlignment="1">
      <alignment horizontal="center" vertical="center"/>
    </xf>
    <xf numFmtId="0" fontId="37" fillId="4" borderId="0" xfId="0" applyFont="1" applyFill="1" applyAlignment="1">
      <alignment horizontal="center" vertical="center"/>
    </xf>
    <xf numFmtId="0" fontId="0" fillId="0" borderId="0" xfId="0" applyAlignment="1">
      <alignment horizontal="center" vertical="center"/>
    </xf>
    <xf numFmtId="0" fontId="44" fillId="4" borderId="15" xfId="0" applyFont="1" applyFill="1" applyBorder="1" applyAlignment="1">
      <alignment vertical="top" wrapText="1"/>
    </xf>
    <xf numFmtId="0" fontId="20" fillId="4" borderId="3" xfId="0" applyFont="1" applyFill="1" applyBorder="1" applyAlignment="1">
      <alignment vertical="top" wrapText="1"/>
    </xf>
    <xf numFmtId="0" fontId="0" fillId="4" borderId="17" xfId="0" applyFill="1" applyBorder="1" applyAlignment="1">
      <alignment horizontal="center" vertical="center"/>
    </xf>
    <xf numFmtId="0" fontId="12" fillId="4" borderId="22" xfId="0" applyFont="1" applyFill="1" applyBorder="1" applyAlignment="1">
      <alignment horizontal="center" vertical="center"/>
    </xf>
    <xf numFmtId="0" fontId="11" fillId="4" borderId="3" xfId="0" applyFont="1" applyFill="1" applyBorder="1" applyAlignment="1" applyProtection="1">
      <alignment horizontal="center" vertical="center"/>
      <protection locked="0" hidden="1"/>
    </xf>
    <xf numFmtId="14" fontId="0" fillId="4" borderId="0" xfId="0" applyNumberForma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center"/>
    </xf>
    <xf numFmtId="0" fontId="43" fillId="4" borderId="0" xfId="0" applyFont="1" applyFill="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51" fillId="0" borderId="0" xfId="0" applyFont="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36" fillId="4" borderId="0" xfId="0" applyFont="1" applyFill="1" applyAlignment="1">
      <alignment horizontal="left"/>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43" fillId="4" borderId="38" xfId="0" applyFont="1" applyFill="1" applyBorder="1" applyAlignment="1" applyProtection="1">
      <alignment vertical="top"/>
      <protection locked="0" hidden="1"/>
    </xf>
    <xf numFmtId="0" fontId="43" fillId="4" borderId="0" xfId="0" applyFont="1" applyFill="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51" fillId="6" borderId="0" xfId="0" applyFont="1" applyFill="1"/>
    <xf numFmtId="0" fontId="26" fillId="6" borderId="41" xfId="0" applyFont="1" applyFill="1" applyBorder="1"/>
    <xf numFmtId="9" fontId="55" fillId="0" borderId="0" xfId="0" applyNumberFormat="1" applyFont="1" applyAlignment="1">
      <alignment horizontal="left" vertical="top"/>
    </xf>
    <xf numFmtId="0" fontId="22" fillId="0" borderId="0" xfId="0" applyFont="1" applyAlignment="1">
      <alignment horizontal="right"/>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0" xfId="0" applyFont="1"/>
    <xf numFmtId="0" fontId="35" fillId="4" borderId="0" xfId="0" applyFont="1" applyFill="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vertical="center"/>
    </xf>
    <xf numFmtId="0" fontId="26" fillId="6" borderId="24" xfId="0" applyFont="1" applyFill="1" applyBorder="1"/>
    <xf numFmtId="0" fontId="26" fillId="6" borderId="25" xfId="0" applyFont="1" applyFill="1" applyBorder="1"/>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14" fontId="0" fillId="4" borderId="0" xfId="0" applyNumberFormat="1" applyFill="1"/>
    <xf numFmtId="0" fontId="51" fillId="6" borderId="41" xfId="0" applyFont="1" applyFill="1" applyBorder="1" applyAlignment="1">
      <alignment horizontal="left"/>
    </xf>
    <xf numFmtId="0" fontId="51" fillId="6" borderId="0" xfId="0" applyFont="1" applyFill="1" applyAlignment="1">
      <alignment horizontal="left"/>
    </xf>
    <xf numFmtId="0" fontId="51" fillId="6" borderId="41" xfId="0" applyFont="1" applyFill="1" applyBorder="1" applyAlignment="1">
      <alignment horizontal="left" vertical="top"/>
    </xf>
    <xf numFmtId="0" fontId="51" fillId="6" borderId="0" xfId="0" applyFont="1" applyFill="1" applyAlignment="1">
      <alignment horizontal="left" vertical="top"/>
    </xf>
    <xf numFmtId="0" fontId="5" fillId="0" borderId="41" xfId="0" applyFont="1" applyBorder="1" applyAlignment="1">
      <alignment horizontal="left" vertical="center" wrapText="1"/>
    </xf>
    <xf numFmtId="0" fontId="5" fillId="0" borderId="0" xfId="0" applyFont="1" applyAlignment="1">
      <alignment horizontal="left" vertical="center" wrapText="1"/>
    </xf>
    <xf numFmtId="0" fontId="5" fillId="0" borderId="42" xfId="0" applyFont="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14" fillId="0" borderId="0" xfId="0" applyFont="1" applyAlignment="1">
      <alignment horizontal="left" vertical="center" wrapText="1"/>
    </xf>
    <xf numFmtId="0" fontId="14"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Alignment="1">
      <alignment horizontal="left" vertical="top" wrapText="1"/>
    </xf>
    <xf numFmtId="0" fontId="33" fillId="4" borderId="0" xfId="0" applyFont="1" applyFill="1" applyAlignment="1">
      <alignment horizontal="right" wrapText="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20" fillId="6" borderId="2"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44" fillId="4" borderId="2" xfId="0" applyFont="1" applyFill="1" applyBorder="1" applyAlignment="1" applyProtection="1">
      <alignment horizontal="left" vertical="center" wrapText="1"/>
      <protection locked="0"/>
    </xf>
    <xf numFmtId="0" fontId="20" fillId="8" borderId="2"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2" xfId="0" quotePrefix="1" applyFont="1" applyFill="1" applyBorder="1" applyAlignment="1">
      <alignment horizontal="left"/>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20" fillId="6" borderId="5" xfId="0"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Alignment="1">
      <alignment horizontal="center" textRotation="90" wrapText="1"/>
    </xf>
    <xf numFmtId="0" fontId="32" fillId="4" borderId="7" xfId="0" applyFont="1" applyFill="1" applyBorder="1" applyAlignment="1">
      <alignment horizontal="center" textRotation="90"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0" fillId="4" borderId="0" xfId="0" applyFill="1" applyAlignment="1">
      <alignment horizontal="right" wrapText="1"/>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43" fillId="4" borderId="15" xfId="0" applyFont="1" applyFill="1" applyBorder="1" applyAlignment="1">
      <alignment horizontal="center" vertical="top"/>
    </xf>
    <xf numFmtId="0" fontId="43" fillId="4" borderId="23" xfId="0" applyFont="1" applyFill="1" applyBorder="1" applyAlignment="1">
      <alignment horizontal="center" vertical="top"/>
    </xf>
    <xf numFmtId="0" fontId="43" fillId="4" borderId="3" xfId="0" applyFont="1" applyFill="1" applyBorder="1" applyAlignment="1">
      <alignment horizontal="center" vertical="top"/>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Border="1" applyAlignment="1" applyProtection="1">
      <alignment horizontal="left" wrapText="1"/>
      <protection hidden="1"/>
    </xf>
    <xf numFmtId="0" fontId="0" fillId="0" borderId="0" xfId="0" applyAlignment="1" applyProtection="1">
      <alignment horizontal="left" wrapText="1"/>
      <protection hidden="1"/>
    </xf>
    <xf numFmtId="0" fontId="0" fillId="0" borderId="17" xfId="0"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6" fillId="6" borderId="0" xfId="0" applyFont="1" applyFill="1" applyAlignment="1" applyProtection="1">
      <alignment horizontal="left" vertical="center"/>
      <protection hidden="1"/>
    </xf>
    <xf numFmtId="0" fontId="32" fillId="4" borderId="0" xfId="0" applyFont="1" applyFill="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protection hidden="1"/>
    </xf>
    <xf numFmtId="0" fontId="20" fillId="6" borderId="2" xfId="0" quotePrefix="1"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44" fillId="4"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0" fillId="8" borderId="0" xfId="0" applyFont="1" applyFill="1" applyAlignment="1">
      <alignment horizontal="left" vertical="top" wrapText="1"/>
    </xf>
    <xf numFmtId="0" fontId="20" fillId="6" borderId="0" xfId="0" applyFont="1" applyFill="1" applyAlignment="1">
      <alignment horizontal="left" vertical="top" wrapText="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5" xfId="0" applyFont="1" applyFill="1" applyBorder="1" applyAlignment="1" applyProtection="1">
      <alignment horizontal="left" vertical="center" wrapText="1"/>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0" fillId="4" borderId="0" xfId="0" applyFill="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1" fillId="0" borderId="27" xfId="0" applyFont="1" applyBorder="1" applyAlignment="1" applyProtection="1">
      <alignment horizontal="left" vertical="top" wrapText="1"/>
      <protection hidden="1"/>
    </xf>
    <xf numFmtId="0" fontId="21" fillId="0" borderId="28" xfId="0" applyFont="1" applyBorder="1" applyAlignment="1" applyProtection="1">
      <alignment horizontal="left" vertical="top" wrapText="1"/>
      <protection hidden="1"/>
    </xf>
    <xf numFmtId="0" fontId="21" fillId="0" borderId="29" xfId="0" applyFont="1" applyBorder="1" applyAlignment="1" applyProtection="1">
      <alignment horizontal="left" vertical="top" wrapText="1"/>
      <protection hidden="1"/>
    </xf>
    <xf numFmtId="0" fontId="44" fillId="4" borderId="2" xfId="0" applyFont="1" applyFill="1" applyBorder="1" applyAlignment="1">
      <alignment horizontal="left" vertical="center" wrapText="1"/>
    </xf>
    <xf numFmtId="0" fontId="44" fillId="4" borderId="15" xfId="0" applyFont="1" applyFill="1" applyBorder="1" applyAlignment="1">
      <alignment horizontal="left" vertical="top" wrapText="1"/>
    </xf>
    <xf numFmtId="0" fontId="44" fillId="4" borderId="3" xfId="0" applyFont="1" applyFill="1" applyBorder="1" applyAlignment="1">
      <alignment horizontal="left" vertical="top" wrapText="1"/>
    </xf>
    <xf numFmtId="0" fontId="20" fillId="4" borderId="3" xfId="0" applyFont="1" applyFill="1" applyBorder="1" applyAlignment="1">
      <alignment horizontal="left" vertical="top" wrapText="1"/>
    </xf>
    <xf numFmtId="0" fontId="38" fillId="5" borderId="0" xfId="0" applyFont="1" applyFill="1" applyAlignment="1">
      <alignment horizontal="center" vertical="center"/>
    </xf>
    <xf numFmtId="0" fontId="38" fillId="5" borderId="14"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12"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21" fillId="4" borderId="27" xfId="0" applyFont="1" applyFill="1" applyBorder="1" applyAlignment="1">
      <alignment horizontal="left" vertical="center" wrapText="1"/>
    </xf>
    <xf numFmtId="0" fontId="37" fillId="4" borderId="28" xfId="0" applyFont="1" applyFill="1" applyBorder="1" applyAlignment="1">
      <alignment horizontal="left" vertical="center" wrapText="1"/>
    </xf>
    <xf numFmtId="0" fontId="37" fillId="4" borderId="29" xfId="0" applyFont="1" applyFill="1" applyBorder="1" applyAlignment="1">
      <alignment horizontal="left" vertical="center" wrapText="1"/>
    </xf>
    <xf numFmtId="0" fontId="0" fillId="5" borderId="5" xfId="0" applyFill="1" applyBorder="1" applyAlignment="1">
      <alignment horizontal="center" vertical="center"/>
    </xf>
    <xf numFmtId="0" fontId="0" fillId="5" borderId="4" xfId="0" applyFill="1" applyBorder="1" applyAlignment="1">
      <alignment horizontal="center" vertical="center"/>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0" fillId="0" borderId="15"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wrapText="1"/>
    </xf>
    <xf numFmtId="0" fontId="0" fillId="0" borderId="23" xfId="0" applyBorder="1" applyAlignment="1">
      <alignment horizontal="left" vertical="center" wrapText="1"/>
    </xf>
    <xf numFmtId="0" fontId="0" fillId="0" borderId="3" xfId="0" applyBorder="1" applyAlignment="1">
      <alignment horizontal="lef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619D904-4D74-4A60-A2A6-4989201E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F73BA600-41B9-4622-9A4D-57BC67E2EB49}"/>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548A5472-BE3A-34A6-165F-6A0377C1F3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2710F500-9A3D-BB90-944C-C5581A85455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1F94E47-26CC-3C4D-DA81-BC4DF3AC1C8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9E88E2C-E31D-10CD-27FB-7F71A6C52DFC}"/>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0664FDA-E4D8-062E-4FF9-F0C53234AC3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70AE476-E4C5-4FC2-88A2-1B76A6296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D75BC333-CB80-456C-8502-E267B35E66F8}"/>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C9399B24-07F0-4E06-B91E-1516EF12F3A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EC08DDE-9E7E-19B9-F485-8A990497A92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A79E8ABB-3CF6-E826-6755-90C0BC02EC29}"/>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172CE6F-1D39-4783-19F8-8F4CF4D8DC7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9266F0E-DF9A-4967-76F0-320C82A93F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2943115" y="299358"/>
          <a:ext cx="7036252" cy="1463546"/>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D392EB0-2B8F-4CFE-83DD-19F5E1E95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F39C8DFD-6BF1-4F8D-B1AB-C3778CDA0858}"/>
            </a:ext>
          </a:extLst>
        </xdr:cNvPr>
        <xdr:cNvGrpSpPr/>
      </xdr:nvGrpSpPr>
      <xdr:grpSpPr>
        <a:xfrm>
          <a:off x="12946290" y="296183"/>
          <a:ext cx="7029902" cy="1466721"/>
          <a:chOff x="13001726" y="350285"/>
          <a:chExt cx="7066187" cy="1473071"/>
        </a:xfrm>
      </xdr:grpSpPr>
      <xdr:sp macro="" textlink="">
        <xdr:nvSpPr>
          <xdr:cNvPr id="4" name="TextBox 3">
            <a:extLst>
              <a:ext uri="{FF2B5EF4-FFF2-40B4-BE49-F238E27FC236}">
                <a16:creationId xmlns:a16="http://schemas.microsoft.com/office/drawing/2014/main" id="{4A6CAE31-FDCA-A315-0AFA-394447E78C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4660D93-E85A-74C4-9E26-4976DDF99B44}"/>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83E1C7-6296-1399-4107-05A2D3A6E5E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872E2C4-2861-E838-FDF8-434E64592F1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59967883-EF08-E3CD-7A83-3EC59B2571A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9D099471-AFB7-4016-A018-73CEE65EB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CF4F08D-4F20-4D13-9FCC-3B7D89E0E82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9F5D907D-7D06-5018-DBE8-8E24DE950D21}"/>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7CCF8E3-EF77-B538-5133-6DB1F802670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8C6BCF5-B007-A35D-FCDD-02FCFCE76DE2}"/>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825D075-E141-56F2-D112-2C931E3B224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BF57FF3-A82C-1493-5BE4-47C6A19425FC}"/>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AC6AC5C9-CD46-4F29-9BA5-400C6F9AD1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45</xdr:col>
      <xdr:colOff>542925</xdr:colOff>
      <xdr:row>5</xdr:row>
      <xdr:rowOff>19049</xdr:rowOff>
    </xdr:to>
    <xdr:grpSp>
      <xdr:nvGrpSpPr>
        <xdr:cNvPr id="3" name="Group 2">
          <a:extLst>
            <a:ext uri="{FF2B5EF4-FFF2-40B4-BE49-F238E27FC236}">
              <a16:creationId xmlns:a16="http://schemas.microsoft.com/office/drawing/2014/main" id="{54C6E33B-B419-4252-8280-B8DCE8461387}"/>
            </a:ext>
          </a:extLst>
        </xdr:cNvPr>
        <xdr:cNvGrpSpPr/>
      </xdr:nvGrpSpPr>
      <xdr:grpSpPr>
        <a:xfrm>
          <a:off x="12943115" y="299358"/>
          <a:ext cx="7640410" cy="1948541"/>
          <a:chOff x="13001726" y="350285"/>
          <a:chExt cx="7066187" cy="1473071"/>
        </a:xfrm>
      </xdr:grpSpPr>
      <xdr:sp macro="" textlink="">
        <xdr:nvSpPr>
          <xdr:cNvPr id="4" name="TextBox 3">
            <a:extLst>
              <a:ext uri="{FF2B5EF4-FFF2-40B4-BE49-F238E27FC236}">
                <a16:creationId xmlns:a16="http://schemas.microsoft.com/office/drawing/2014/main" id="{7C349A27-A108-2D7C-BFE4-63F6B8DA4EE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075DA33-C616-4B81-5320-1C233C342BA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6544DDE-B235-8813-8C61-A4024C1A311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92B72F5-FF29-1568-18E1-1416F7CC646D}"/>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BC0D00CA-91EB-1364-B0DF-5B3356175008}"/>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315E6BB-1F66-4B3C-AE17-7A016B7103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083" y="192901"/>
          <a:ext cx="5362575" cy="188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AB9CA421-965B-40B0-8018-9E382F3E822E}"/>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2FC4AB34-DDF5-4534-A3FD-1BBDA3F382F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CBE0780-D4BA-44F3-B477-6485FA977CB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DE022160-995D-4924-B0B3-3FDAA4EB0511}"/>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348AA04-76D1-4282-BA27-3BFB2A1022D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AE9CE9C2-877F-42F3-A423-4D6129209B5A}"/>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61F25DA-05B6-41AE-B19F-9661DB3CF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5408" y="192901"/>
          <a:ext cx="241300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C2F4D6B0-A167-4D29-863D-D99615FEA4CF}"/>
            </a:ext>
          </a:extLst>
        </xdr:cNvPr>
        <xdr:cNvGrpSpPr/>
      </xdr:nvGrpSpPr>
      <xdr:grpSpPr>
        <a:xfrm>
          <a:off x="12889140" y="296183"/>
          <a:ext cx="6960052" cy="1476246"/>
          <a:chOff x="13001726" y="350285"/>
          <a:chExt cx="7066187" cy="1473071"/>
        </a:xfrm>
      </xdr:grpSpPr>
      <xdr:sp macro="" textlink="">
        <xdr:nvSpPr>
          <xdr:cNvPr id="4" name="TextBox 3">
            <a:extLst>
              <a:ext uri="{FF2B5EF4-FFF2-40B4-BE49-F238E27FC236}">
                <a16:creationId xmlns:a16="http://schemas.microsoft.com/office/drawing/2014/main" id="{829005F8-1592-4C26-2B18-656C325629E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3AE777D-DA38-8DBD-DCB2-183AD48E559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36DD01FF-36E3-27F1-1DD2-1F39E20E27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D9D44EB-F317-BF08-08DE-72FE11BBB71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5E7B599-7CEA-8F9E-284C-98A56F4990F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V:\BREEAM\New%20Construction\2%20International\1%20BREEAM%20International%20NC%202016\Operations\03_Tools\Calculator_tools\Mat_01\Mat%2001_approvals\Calculator+template\Updated_calcs\Adding%20SustainEcho%20back%20into%20tool%20-%20May%202022\NC_2016_Mat01_Calculator_v11.0_ST.xlsx?42B32CC6" TargetMode="External"/><Relationship Id="rId1" Type="http://schemas.openxmlformats.org/officeDocument/2006/relationships/externalLinkPath" Target="file:///\\42B32CC6\NC_2016_Mat01_Calculator_v11.0_S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BREEAM\Strat%20Dev%20&amp;%20Approvals\1%20Approvals\Approvals\Mat01%20Approvals\01.%20Mat01%20Calculators\BREEAM_2016_and_V6_Mat01_Calculator_20.0.xlsx" TargetMode="External"/><Relationship Id="rId1" Type="http://schemas.openxmlformats.org/officeDocument/2006/relationships/externalLinkPath" Target="file:///V:\BREEAM\Strat%20Dev%20&amp;%20Approvals\1%20Approvals\Approvals\Mat01%20Approvals\01.%20Mat01%20Calculators\BREEAM_2016_and_V6_Mat01_Calculator_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Guidance"/>
      <sheetName val="Mat01 Calculator"/>
      <sheetName val="Anavitor_ECO2"/>
      <sheetName val="ByggLCA"/>
      <sheetName val="COCON"/>
      <sheetName val="Conpact"/>
      <sheetName val="IMPACT_IES-VE 2013"/>
      <sheetName val="IMPACT_OLD_HIDE"/>
      <sheetName val="Green Guide_Old"/>
      <sheetName val="COCON_OLD"/>
      <sheetName val="E-LICCO"/>
      <sheetName val="E-LICCO_OLD"/>
      <sheetName val="ELODIE"/>
      <sheetName val="ELODIE_OLD"/>
      <sheetName val="360optimi"/>
      <sheetName val="360optimi_OLD"/>
      <sheetName val="MRPI Freetool MPG-OLD"/>
      <sheetName val="eTool(IMPACTCt_2008)"/>
      <sheetName val="eTool(IMPACTct_15804)"/>
      <sheetName val="Green Guide"/>
      <sheetName val="MRPI Freetool MPG"/>
      <sheetName val="novaEQUER OLD"/>
      <sheetName val="novaEQUER"/>
      <sheetName val="OneClickLCA(IMPACTCt_15804)"/>
      <sheetName val="OneClickLCA-IES(IMPACTCt_15804)"/>
      <sheetName val="OneClickLCA(Int,ES,NOR,SE) "/>
      <sheetName val="OneClickLCA-IES(Int,ES,NOR,SE)"/>
      <sheetName val="SBS Building Sustainability"/>
      <sheetName val="SustainEcho"/>
      <sheetName val="TOTEM"/>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okups"/>
      <sheetName val="Guidance"/>
      <sheetName val="Mat01 Calculator"/>
      <sheetName val="Anavitor_ECO2"/>
      <sheetName val="ByggLCA"/>
      <sheetName val="Carbonica(ImpactCt)"/>
      <sheetName val="COCON"/>
      <sheetName val="Conpact"/>
      <sheetName val="Ecometro ACV"/>
      <sheetName val="E-LICCO"/>
      <sheetName val="ELODIE"/>
      <sheetName val="ELODIE by CYPE"/>
      <sheetName val="eTool(IMPACTCt_2008)"/>
      <sheetName val="eTool(IMPACTct_15804)"/>
      <sheetName val="Green Guide"/>
      <sheetName val="MRPI Freetool MPG"/>
      <sheetName val="NetZeroLCA"/>
      <sheetName val="NOOCO"/>
      <sheetName val="NINOX"/>
      <sheetName val="novaEQUER"/>
      <sheetName val="Oekobilanz-bau.de"/>
      <sheetName val="OneClickLCA(IMPACTCt_15804)"/>
      <sheetName val="OneClickLCA(Int,ES,NOR,SE) "/>
      <sheetName val="OneClickLCA-IES(IMPACTCt_15804)"/>
      <sheetName val="OneClickLCA-IES(Int,ES,NOR,SE)"/>
      <sheetName val="IMPACT_IES-VE 2013"/>
      <sheetName val="IMPACT_OLD_HIDE"/>
      <sheetName val="Green Guide_Old"/>
      <sheetName val="COCON_OLD"/>
      <sheetName val="E-LICCO_OLD"/>
      <sheetName val="ELODIE_OLD"/>
      <sheetName val="360optimi"/>
      <sheetName val="360optimi_OLD"/>
      <sheetName val="MRPI Freetool MPG-OLD"/>
      <sheetName val="novaEQUER OLD"/>
      <sheetName val="Prodikt"/>
      <sheetName val="SBS Building Sustainability"/>
      <sheetName val="Real-Time"/>
      <sheetName val="Reduzer"/>
      <sheetName val="SustainEcho"/>
      <sheetName val="TOTEM"/>
      <sheetName val="Vizcab"/>
      <sheetName val="VKaLCA-tool"/>
      <sheetName val="Version Control"/>
    </sheetNames>
    <sheetDataSet>
      <sheetData sheetId="0">
        <row r="2">
          <cell r="A2">
            <v>0</v>
          </cell>
          <cell r="B2">
            <v>0</v>
          </cell>
          <cell r="C2">
            <v>0</v>
          </cell>
        </row>
        <row r="3">
          <cell r="A3">
            <v>0.25</v>
          </cell>
          <cell r="B3">
            <v>1</v>
          </cell>
          <cell r="C3">
            <v>1</v>
          </cell>
        </row>
        <row r="4">
          <cell r="A4">
            <v>0.625</v>
          </cell>
          <cell r="B4">
            <v>1</v>
          </cell>
          <cell r="C4">
            <v>2</v>
          </cell>
        </row>
        <row r="5">
          <cell r="A5">
            <v>0.75</v>
          </cell>
          <cell r="B5">
            <v>1</v>
          </cell>
          <cell r="C5">
            <v>3</v>
          </cell>
        </row>
        <row r="6">
          <cell r="A6">
            <v>0.8</v>
          </cell>
          <cell r="B6">
            <v>2</v>
          </cell>
          <cell r="C6">
            <v>4</v>
          </cell>
        </row>
        <row r="7">
          <cell r="A7">
            <v>0.82499999999999996</v>
          </cell>
          <cell r="B7">
            <v>2</v>
          </cell>
          <cell r="C7">
            <v>5</v>
          </cell>
        </row>
        <row r="8">
          <cell r="A8">
            <v>0.85</v>
          </cell>
          <cell r="B8" t="str">
            <v>2 + Exemplary</v>
          </cell>
          <cell r="C8" t="str">
            <v>5 + Exemplary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heetViews>
  <sheetFormatPr defaultRowHeight="15"/>
  <cols>
    <col min="3" max="3" width="9.5703125" bestFit="1" customWidth="1"/>
  </cols>
  <sheetData>
    <row r="1" spans="1:10">
      <c r="A1" s="17"/>
      <c r="B1" s="17" t="s">
        <v>60</v>
      </c>
      <c r="C1" s="17" t="s">
        <v>61</v>
      </c>
      <c r="D1" s="17"/>
      <c r="E1" s="17"/>
    </row>
    <row r="2" spans="1:10">
      <c r="A2" s="24">
        <v>0</v>
      </c>
      <c r="B2" s="18">
        <v>0</v>
      </c>
      <c r="C2" s="18">
        <v>0</v>
      </c>
      <c r="D2" s="22" t="s">
        <v>64</v>
      </c>
      <c r="H2" s="17"/>
      <c r="I2" s="17"/>
      <c r="J2" s="17"/>
    </row>
    <row r="3" spans="1:10">
      <c r="A3" s="24">
        <v>0.25</v>
      </c>
      <c r="B3" s="18">
        <v>1</v>
      </c>
      <c r="C3" s="18">
        <v>1</v>
      </c>
      <c r="D3" s="23">
        <f>A3-A2</f>
        <v>0.25</v>
      </c>
      <c r="H3" s="17"/>
      <c r="I3" s="17"/>
      <c r="J3" s="17"/>
    </row>
    <row r="4" spans="1:10">
      <c r="A4" s="24">
        <v>0.625</v>
      </c>
      <c r="B4" s="18">
        <v>1</v>
      </c>
      <c r="C4" s="18">
        <v>2</v>
      </c>
      <c r="D4" s="23">
        <f>A4-A3</f>
        <v>0.375</v>
      </c>
      <c r="H4" s="17"/>
      <c r="I4" s="17"/>
      <c r="J4" s="17"/>
    </row>
    <row r="5" spans="1:10">
      <c r="A5" s="24">
        <v>0.75</v>
      </c>
      <c r="B5" s="18">
        <v>1</v>
      </c>
      <c r="C5" s="18">
        <v>3</v>
      </c>
      <c r="D5" s="23">
        <f>A5-A4</f>
        <v>0.125</v>
      </c>
      <c r="H5" s="17"/>
      <c r="I5" s="17"/>
      <c r="J5" s="17"/>
    </row>
    <row r="6" spans="1:10">
      <c r="A6" s="24">
        <v>0.8</v>
      </c>
      <c r="B6" s="18">
        <v>2</v>
      </c>
      <c r="C6" s="18">
        <v>4</v>
      </c>
      <c r="D6" s="23">
        <f>A6-A5</f>
        <v>5.0000000000000044E-2</v>
      </c>
      <c r="H6" s="17"/>
      <c r="I6" s="17"/>
      <c r="J6" s="17"/>
    </row>
    <row r="7" spans="1:10">
      <c r="A7" s="24">
        <v>0.82499999999999996</v>
      </c>
      <c r="B7" s="18">
        <v>2</v>
      </c>
      <c r="C7" s="18">
        <v>5</v>
      </c>
      <c r="D7" s="23">
        <f>A7-A6</f>
        <v>2.4999999999999911E-2</v>
      </c>
      <c r="H7" s="17"/>
      <c r="I7" s="17"/>
      <c r="J7" s="17"/>
    </row>
    <row r="8" spans="1:10">
      <c r="A8" s="25">
        <v>0.85</v>
      </c>
      <c r="B8" t="s">
        <v>65</v>
      </c>
      <c r="C8" t="s">
        <v>154</v>
      </c>
      <c r="D8" s="23"/>
      <c r="H8" s="17"/>
      <c r="I8" s="17"/>
      <c r="J8" s="17"/>
    </row>
    <row r="9" spans="1:10">
      <c r="H9" s="17"/>
      <c r="I9" s="17"/>
      <c r="J9" s="17"/>
    </row>
    <row r="10" spans="1:10">
      <c r="A10" s="20"/>
      <c r="B10" s="18"/>
      <c r="C10" s="18"/>
      <c r="D10" s="21"/>
      <c r="E10" s="17"/>
      <c r="F10" s="17"/>
      <c r="G10" s="17"/>
      <c r="H10" s="17"/>
      <c r="I10" s="17"/>
      <c r="J10" s="17"/>
    </row>
    <row r="11" spans="1:10">
      <c r="A11" s="365">
        <v>0</v>
      </c>
      <c r="B11" s="17">
        <v>0</v>
      </c>
      <c r="C11" s="17"/>
      <c r="D11" s="17"/>
      <c r="E11" s="17"/>
      <c r="F11" s="17"/>
      <c r="G11" s="17"/>
      <c r="H11" s="17"/>
      <c r="I11" s="17"/>
      <c r="J11" s="17"/>
    </row>
    <row r="12" spans="1:10">
      <c r="A12" s="365">
        <v>0.1</v>
      </c>
      <c r="B12" s="17">
        <v>1</v>
      </c>
      <c r="C12" s="17"/>
      <c r="D12" s="17"/>
      <c r="E12" s="17"/>
      <c r="F12" s="17"/>
      <c r="G12" s="17"/>
      <c r="H12" s="17"/>
      <c r="I12" s="17"/>
      <c r="J12" s="17"/>
    </row>
    <row r="13" spans="1:10">
      <c r="A13" s="365">
        <v>0.75</v>
      </c>
      <c r="B13" s="17">
        <v>2</v>
      </c>
      <c r="C13" s="17"/>
      <c r="D13" s="17"/>
      <c r="E13" s="17"/>
    </row>
    <row r="14" spans="1:10">
      <c r="A14" s="365">
        <v>0.85</v>
      </c>
      <c r="B14" s="17" t="s">
        <v>65</v>
      </c>
      <c r="C14" s="17"/>
      <c r="D14" s="17"/>
      <c r="E14" s="17"/>
    </row>
    <row r="15" spans="1:10">
      <c r="A15" s="19"/>
      <c r="B15" s="17"/>
      <c r="C15" s="17"/>
      <c r="D15" s="17"/>
      <c r="E15" s="17"/>
    </row>
    <row r="16" spans="1:10">
      <c r="A16" s="16"/>
    </row>
    <row r="17" spans="1:1">
      <c r="A17" s="16"/>
    </row>
    <row r="18" spans="1:1">
      <c r="A18" s="16"/>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topLeftCell="B1" workbookViewId="0">
      <selection activeCell="I11" sqref="I11"/>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2" t="s">
        <v>189</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50</v>
      </c>
      <c r="J40" s="6">
        <f t="shared" si="4"/>
        <v>0</v>
      </c>
      <c r="K40" s="121">
        <f t="shared" si="5"/>
        <v>0</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0.76500000000000001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50</v>
      </c>
      <c r="J42" s="6">
        <f t="shared" si="4"/>
        <v>0</v>
      </c>
      <c r="K42" s="121">
        <f t="shared" si="5"/>
        <v>0</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4</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130</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274" t="s">
        <v>131</v>
      </c>
      <c r="H66" s="273"/>
      <c r="I66" s="273"/>
      <c r="J66" s="273"/>
      <c r="K66" s="273"/>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274" t="s">
        <v>131</v>
      </c>
      <c r="H68" s="273"/>
      <c r="I68" s="273"/>
      <c r="J68" s="273"/>
      <c r="K68" s="273"/>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274" t="s">
        <v>131</v>
      </c>
      <c r="H69" s="273"/>
      <c r="I69" s="273"/>
      <c r="J69" s="273"/>
      <c r="K69" s="27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274" t="s">
        <v>131</v>
      </c>
      <c r="H70" s="273"/>
      <c r="I70" s="273"/>
      <c r="J70" s="273"/>
      <c r="K70" s="27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274" t="s">
        <v>131</v>
      </c>
      <c r="H71" s="273"/>
      <c r="I71" s="273"/>
      <c r="J71" s="273"/>
      <c r="K71" s="27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274" t="s">
        <v>131</v>
      </c>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PYKL+rZ5e0WqhcJvvdJdL4D7/IdJ3lfnIOuKY4/XK4xFCU7aIy0bUod1d8QrjJv0Vab3zHNNQQP+T0hwgxpM2g==" saltValue="A6jYNQtsORXnKcZQvmg12w==" spinCount="100000" sheet="1" objects="1" scenarios="1"/>
  <mergeCells count="58">
    <mergeCell ref="C72:D72"/>
    <mergeCell ref="C69:D69"/>
    <mergeCell ref="C70:D70"/>
    <mergeCell ref="C71:D71"/>
    <mergeCell ref="C68:D68"/>
    <mergeCell ref="C57:D57"/>
    <mergeCell ref="C59:D59"/>
    <mergeCell ref="C60:D60"/>
    <mergeCell ref="C61:D61"/>
    <mergeCell ref="C62:D62"/>
    <mergeCell ref="C63:D63"/>
    <mergeCell ref="C64:D64"/>
    <mergeCell ref="C65:D65"/>
    <mergeCell ref="C66:D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0.86</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126</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127</v>
      </c>
      <c r="H66" s="501"/>
      <c r="I66" s="501"/>
      <c r="J66" s="501"/>
      <c r="K66" s="501"/>
      <c r="L66" s="501"/>
      <c r="M66" s="502"/>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128</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7" t="s">
        <v>129</v>
      </c>
      <c r="H69" s="498"/>
      <c r="I69" s="49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7"/>
      <c r="H72" s="498"/>
      <c r="I72" s="49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oZ8+PJjpVI8JJxusGSmpyKhxSNXk2w3dWILQIysu/1uqbLfqSySxJIsxIt2eQh8XTaed3glDRceuDHEWOERyg==" saltValue="v8ndruUkuffdzXpMf5STTA==" spinCount="100000" sheet="1" objects="1" scenarios="1"/>
  <mergeCells count="64">
    <mergeCell ref="C72:D72"/>
    <mergeCell ref="G72:I72"/>
    <mergeCell ref="G66:M66"/>
    <mergeCell ref="G68:M68"/>
    <mergeCell ref="C69:D69"/>
    <mergeCell ref="G69:I69"/>
    <mergeCell ref="C70:D70"/>
    <mergeCell ref="G70:I70"/>
    <mergeCell ref="C71:D71"/>
    <mergeCell ref="G71:I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2571-985F-4001-A883-43139ADADA29}">
  <sheetPr>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29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0.86</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126</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127</v>
      </c>
      <c r="H66" s="501"/>
      <c r="I66" s="501"/>
      <c r="J66" s="501"/>
      <c r="K66" s="501"/>
      <c r="L66" s="501"/>
      <c r="M66" s="502"/>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128</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7" t="s">
        <v>129</v>
      </c>
      <c r="H69" s="498"/>
      <c r="I69" s="49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7"/>
      <c r="H72" s="498"/>
      <c r="I72" s="49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xhP4V++PrxTBK/UNvUPiCA/VoJzE0OGZRBxwHpkxrZFVz83NVrmIG4B6sQbMtdUQVSHK3yIhoTaSRQ7JV3h7ig==" saltValue="ozJStGHaQjhiLpCdSNN2KA==" spinCount="100000" sheet="1" objects="1" scenarios="1"/>
  <mergeCells count="64">
    <mergeCell ref="AA9:AB9"/>
    <mergeCell ref="AI9:AO10"/>
    <mergeCell ref="C10:D10"/>
    <mergeCell ref="C11:D11"/>
    <mergeCell ref="AI11:AO1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M45:M46"/>
    <mergeCell ref="C33:D33"/>
    <mergeCell ref="O45:V46"/>
    <mergeCell ref="C34:D34"/>
    <mergeCell ref="C38:D38"/>
    <mergeCell ref="C39:D39"/>
    <mergeCell ref="C40:D40"/>
    <mergeCell ref="C41:D41"/>
    <mergeCell ref="M41:M42"/>
    <mergeCell ref="O41:V42"/>
    <mergeCell ref="C42:D42"/>
    <mergeCell ref="C43:D43"/>
    <mergeCell ref="C44:D44"/>
    <mergeCell ref="O44:V44"/>
    <mergeCell ref="C64:D64"/>
    <mergeCell ref="O47:V47"/>
    <mergeCell ref="C48:D48"/>
    <mergeCell ref="M48:V49"/>
    <mergeCell ref="C49:D49"/>
    <mergeCell ref="C50:D50"/>
    <mergeCell ref="C57:D57"/>
    <mergeCell ref="C59:D59"/>
    <mergeCell ref="C60:D60"/>
    <mergeCell ref="C61:D61"/>
    <mergeCell ref="C62:D62"/>
    <mergeCell ref="C63:D63"/>
    <mergeCell ref="C65:D65"/>
    <mergeCell ref="C66:D66"/>
    <mergeCell ref="G66:M66"/>
    <mergeCell ref="C67:D67"/>
    <mergeCell ref="C68:D68"/>
    <mergeCell ref="G68:M68"/>
    <mergeCell ref="C72:D72"/>
    <mergeCell ref="G72:I72"/>
    <mergeCell ref="C69:D69"/>
    <mergeCell ref="G69:I69"/>
    <mergeCell ref="C70:D70"/>
    <mergeCell ref="G70:I70"/>
    <mergeCell ref="C71:D71"/>
    <mergeCell ref="G71:I71"/>
  </mergeCells>
  <dataValidations count="9">
    <dataValidation allowBlank="1" showErrorMessage="1" promptTitle="EN 15804:2012" prompt="Sustainability of construction works - Environmental product declarations - core rules for the product category of construction products, BSi" sqref="C44:D44" xr:uid="{FE702A11-A707-4790-9A5E-C3028A6C0CAE}"/>
    <dataValidation allowBlank="1" showErrorMessage="1" sqref="C50:D50" xr:uid="{A593C223-C5EF-44B3-A0AD-22373EEC7C19}"/>
    <dataValidation allowBlank="1" showErrorMessage="1" promptTitle="CEN/TR 15941:2010" prompt="Sustainability of construction works - Environmental product declarations - Methodology for selection and use of generic data, BSi" sqref="C33:D33" xr:uid="{624B283F-AB9A-4B4E-BD21-E4D2AFA142F3}"/>
    <dataValidation allowBlank="1" showInputMessage="1" showErrorMessage="1" promptTitle="EN 15804:2012" prompt="Sustainability of construction works - Environmental product declarations - core rules for the product category of construction products, BSi" sqref="C43:D43" xr:uid="{75B41ECF-05CF-4327-A7F6-B171FF4D3320}"/>
    <dataValidation allowBlank="1" showInputMessage="1" showErrorMessage="1" promptTitle="EN 15978:2011" prompt="Sustainability of construction works - assessment of environmental performance of buildings - calculation method, BSi" sqref="C28" xr:uid="{22F002F4-7466-4E01-8237-A49837CAD883}"/>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F450F26D-432B-48E0-853D-5811CB8E4CB8}"/>
    <dataValidation allowBlank="1" showInputMessage="1" showErrorMessage="1" promptTitle="ISO 21930:2007" prompt="Sustainability in building construction- Environmental declaration of building products, BSi" sqref="C42:D42" xr:uid="{39EA75F5-4CF2-4C4C-AF49-44429E3EE259}"/>
    <dataValidation type="list" allowBlank="1" showInputMessage="1" showErrorMessage="1" sqref="N44:V44" xr:uid="{255747D2-F679-4ECD-8BFD-1CF461AECEB2}">
      <formula1>"Industrial, All others"</formula1>
    </dataValidation>
    <dataValidation type="list" allowBlank="1" showInputMessage="1" showErrorMessage="1" sqref="V10:V26 I38:I40 I26:I28 I9:I11 I15:I19 I42:I44 R28:R34 R36:R37 V36:V37 R10:R26 I62:I65 I32:I34 I48:I50 V28:V34" xr:uid="{737A4E43-B2D0-4BD3-AEF2-562DBB21D4B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topLeftCell="B50" workbookViewId="0">
      <selection activeCell="C58" sqref="C5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2" t="s">
        <v>198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5</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NJYZFuy9t6XeuDTWhpI/DOMJAkxG+DWC94Fm+CBtgl0DiakZWx2Y1hKnN43qZeXWtbqNRXReoRuoh3wDqaj+2A==" saltValue="Ew2ChTeSb478Q40mjWZ84w=="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topLeftCell="B47" workbookViewId="0">
      <selection activeCell="C58" sqref="C5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2" t="s">
        <v>198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KL3O82u5hzWPIm3qYwUNa+vcMjMPYe5Gs0vbG9543Avzb6LRU+PRcxWPILk8zmvslVYrZNBXy9vMcKPkluuo+w==" saltValue="tNdoDhFkagn6GHw2u/vOo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02" t="s">
        <v>50</v>
      </c>
      <c r="W12" s="14">
        <f t="shared" si="1"/>
        <v>0</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3</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02" t="s">
        <v>50</v>
      </c>
      <c r="W14" s="14">
        <f t="shared" si="1"/>
        <v>0</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02"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50</v>
      </c>
      <c r="J18" s="6">
        <f>IF(I18="Y",G18,0)</f>
        <v>0</v>
      </c>
      <c r="K18" s="121"/>
      <c r="M18" s="339" t="s">
        <v>40</v>
      </c>
      <c r="N18" s="55"/>
      <c r="O18" s="342"/>
      <c r="P18" s="52">
        <v>1</v>
      </c>
      <c r="Q18" s="55"/>
      <c r="R18" s="90" t="s">
        <v>49</v>
      </c>
      <c r="S18" s="55"/>
      <c r="T18" s="87">
        <f t="shared" si="0"/>
        <v>1</v>
      </c>
      <c r="U18" s="55"/>
      <c r="V18" s="206" t="s">
        <v>50</v>
      </c>
      <c r="W18" s="14">
        <f t="shared" si="1"/>
        <v>0</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302" t="s">
        <v>50</v>
      </c>
      <c r="W25" s="14">
        <f t="shared" si="1"/>
        <v>0</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50</v>
      </c>
      <c r="J27" s="6">
        <f>IF(I27="Y",G27,0)</f>
        <v>0</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11.5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0.65500000000000003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2</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sLKgRqbp0bZ9w+8Fok3En7xxTl+uIRyjvmYvfek4lLZhB64a8KdbgE885qgrPEsEopW4tGsny37PhQNMT7Pvg==" saltValue="PSFCHrhC7YBNYGE6fVx0ww=="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2" t="s">
        <v>190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298"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50</v>
      </c>
      <c r="J18" s="6">
        <f>IF(I18="Y",G18,0)</f>
        <v>0</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50</v>
      </c>
      <c r="J26" s="6">
        <f>IF(I26="Y",G26,0)</f>
        <v>0</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25.5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0.745</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2</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49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31.5">
      <c r="C58" s="257" t="s">
        <v>135</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9" customHeight="1">
      <c r="C66" s="433" t="s">
        <v>94</v>
      </c>
      <c r="D66" s="433"/>
      <c r="E66" s="77"/>
      <c r="F66" s="123"/>
      <c r="G66" s="503" t="s">
        <v>137</v>
      </c>
      <c r="H66" s="504"/>
      <c r="I66" s="504"/>
      <c r="J66" s="504"/>
      <c r="K66" s="505"/>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506" t="s">
        <v>136</v>
      </c>
      <c r="H68" s="506"/>
      <c r="I68" s="506"/>
      <c r="J68" s="506"/>
      <c r="K68" s="506"/>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506" t="s">
        <v>136</v>
      </c>
      <c r="H69" s="506"/>
      <c r="I69" s="506"/>
      <c r="J69" s="506"/>
      <c r="K69" s="506"/>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506" t="s">
        <v>136</v>
      </c>
      <c r="H70" s="506"/>
      <c r="I70" s="506"/>
      <c r="J70" s="506"/>
      <c r="K70" s="506"/>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506" t="s">
        <v>136</v>
      </c>
      <c r="H71" s="506"/>
      <c r="I71" s="506"/>
      <c r="J71" s="506"/>
      <c r="K71" s="506"/>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274"/>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K/snmtpMyAoAB2HHDrD++sdqg0qq8NHCk3b7wSpy6yQrLZdFmwQ12yXKuEA954ABlL1Cmgt+xRCpPY56jjEug==" saltValue="WN065tZhyjE1bIu/TrKIFw==" spinCount="100000" sheet="1" objects="1" scenarios="1"/>
  <mergeCells count="63">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0:D70"/>
    <mergeCell ref="C71:D71"/>
    <mergeCell ref="C72:D72"/>
    <mergeCell ref="G66:K66"/>
    <mergeCell ref="G68:K68"/>
    <mergeCell ref="G69:K69"/>
    <mergeCell ref="G70:K70"/>
    <mergeCell ref="G71:K71"/>
    <mergeCell ref="C69:D69"/>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9C9-E52E-48C7-9257-43B76D461A4D}">
  <sheetPr>
    <tabColor rgb="FF3D6864"/>
    <pageSetUpPr fitToPage="1"/>
  </sheetPr>
  <dimension ref="A1:BB110"/>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3</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49</v>
      </c>
      <c r="J30" s="6">
        <f>IF(I30="Y",G30,0)</f>
        <v>0</v>
      </c>
      <c r="K30" s="121">
        <f>IF(I30="Y",1,0)</f>
        <v>1</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0.86499999999999999</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101</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o4BLkNwFxGESpbyIZ9j1KG095B8uFB0I0BuUyLtvFBpqapHlFAzH+o9tSn3EXkSoGO6zf2seM4jm6mwrCAM9ww==" saltValue="y39E3AoCWHD+pSqkQGyUN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A3D27863-9918-4BF2-B14C-F092623EF1F4}"/>
    <dataValidation allowBlank="1" showErrorMessage="1" sqref="C48:D48" xr:uid="{F960DF84-3A1B-4AC0-B0CE-6C05E622C8BF}"/>
    <dataValidation allowBlank="1" showErrorMessage="1" promptTitle="CEN/TR 15941:2010" prompt="Sustainability of construction works - Environmental product declarations - Methodology for selection and use of generic data, BSi" sqref="C31:D31" xr:uid="{A12E2D0C-8DA4-4316-84BB-C4830F83C889}"/>
    <dataValidation allowBlank="1" showInputMessage="1" showErrorMessage="1" promptTitle="EN 15804:2012" prompt="Sustainability of construction works - Environmental product declarations - core rules for the product category of construction products, BSi" sqref="C41:D41" xr:uid="{DF0AF74E-A330-4324-906F-84310D6F96F4}"/>
    <dataValidation allowBlank="1" showInputMessage="1" showErrorMessage="1" promptTitle="EN 15978:2011" prompt="Sustainability of construction works - assessment of environmental performance of buildings - calculation method, BSi" sqref="C26" xr:uid="{B49D4FDC-E7F2-4350-A85F-4400258C73B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6F483DD-202F-40C3-91D3-DEC1121CB184}"/>
    <dataValidation allowBlank="1" showInputMessage="1" showErrorMessage="1" promptTitle="ISO 21930:2007" prompt="Sustainability in building construction- Environmental declaration of building products, BSi" sqref="C40:D40" xr:uid="{44C1477C-378C-4400-A4B7-DE8BAB7B3110}"/>
    <dataValidation type="list" allowBlank="1" showInputMessage="1" showErrorMessage="1" sqref="N42:V42" xr:uid="{DF60E8DD-3CB3-4AC0-A150-5B380A0F24AF}">
      <formula1>"Industrial, All others"</formula1>
    </dataValidation>
    <dataValidation type="list" allowBlank="1" showInputMessage="1" showErrorMessage="1" sqref="V26:V32 I36:I38 I30:I32 I13:I17 I24:I26 I7:I9 R26:R32 R34:R35 V34:V35 R8:R24 I60:I63 V8:V24 I46:I48 I40:I42" xr:uid="{0B8668B6-9D8C-4447-BF59-9A6BBC6D043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1" workbookViewId="0">
      <selection activeCell="I20" sqref="I20"/>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239</v>
      </c>
      <c r="N29" s="55"/>
      <c r="O29" s="343"/>
      <c r="P29" s="52">
        <v>1</v>
      </c>
      <c r="Q29" s="55"/>
      <c r="R29" s="90" t="s">
        <v>49</v>
      </c>
      <c r="S29" s="55"/>
      <c r="T29" s="87">
        <f t="shared" si="2"/>
        <v>1</v>
      </c>
      <c r="U29" s="55"/>
      <c r="V29" s="302"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229</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rhgbQKbdKxRlyVu9WltDeCCya/PzgPNhGs4Guxso7m/yS6DVZ5e5iOcZO+WXPAku+7B0D28E9PanughpDfoATQ==" saltValue="uC9mWAjP33Qjv1kjxfbEd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21</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6" customHeight="1">
      <c r="C56" s="507" t="s">
        <v>230</v>
      </c>
      <c r="D56" s="508"/>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231</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232</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100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S+4fW6K/nF4eNFNc/1VB1L0VgklFPUSJpN79ncKK8xudPlfHgCz1djHlAvTGMiRyQYmUYKmvzBiDha0gyFOPZw==" saltValue="QePqlk230hlMxafYDGSddw==" spinCount="100000" sheet="1" objects="1" scenarios="1"/>
  <mergeCells count="64">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56:D56"/>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49"/>
  <sheetViews>
    <sheetView workbookViewId="0"/>
  </sheetViews>
  <sheetFormatPr defaultColWidth="8.85546875" defaultRowHeight="15" zeroHeight="1"/>
  <cols>
    <col min="1" max="1" width="1.7109375" customWidth="1"/>
  </cols>
  <sheetData>
    <row r="1" spans="2:17" ht="9.6" customHeight="1" thickBot="1"/>
    <row r="2" spans="2:17" ht="20.45" customHeight="1">
      <c r="B2" s="381" t="s">
        <v>236</v>
      </c>
      <c r="C2" s="382"/>
      <c r="D2" s="382"/>
      <c r="E2" s="382"/>
      <c r="F2" s="382"/>
      <c r="G2" s="382"/>
      <c r="H2" s="382"/>
      <c r="I2" s="382"/>
      <c r="J2" s="382"/>
      <c r="K2" s="382"/>
      <c r="L2" s="330"/>
      <c r="M2" s="330"/>
      <c r="N2" s="330"/>
      <c r="O2" s="330"/>
      <c r="P2" s="330"/>
      <c r="Q2" s="331"/>
    </row>
    <row r="3" spans="2:17" ht="13.9" customHeight="1">
      <c r="B3" s="332" t="s">
        <v>148</v>
      </c>
      <c r="C3" s="129"/>
      <c r="D3" s="129"/>
      <c r="E3" s="129"/>
      <c r="F3" s="129"/>
      <c r="G3" s="129"/>
      <c r="H3" s="129"/>
      <c r="I3" s="129"/>
      <c r="J3" s="129"/>
      <c r="K3" s="129"/>
      <c r="L3" s="129"/>
      <c r="M3" s="129"/>
      <c r="N3" s="129"/>
      <c r="O3" s="129"/>
      <c r="P3" s="129"/>
      <c r="Q3" s="333"/>
    </row>
    <row r="4" spans="2:17">
      <c r="B4" s="334"/>
      <c r="Q4" s="335"/>
    </row>
    <row r="5" spans="2:17">
      <c r="B5" s="388" t="s">
        <v>153</v>
      </c>
      <c r="C5" s="389"/>
      <c r="D5" s="389"/>
      <c r="E5" s="389"/>
      <c r="F5" s="389"/>
      <c r="G5" s="389"/>
      <c r="H5" s="389"/>
      <c r="I5" s="389"/>
      <c r="J5" s="389"/>
      <c r="K5" s="389"/>
      <c r="L5" s="389"/>
      <c r="M5" s="389"/>
      <c r="Q5" s="335"/>
    </row>
    <row r="6" spans="2:17" ht="9.6" customHeight="1">
      <c r="B6" s="336"/>
      <c r="C6" s="329"/>
      <c r="D6" s="329"/>
      <c r="E6" s="329"/>
      <c r="F6" s="329"/>
      <c r="G6" s="329"/>
      <c r="Q6" s="335"/>
    </row>
    <row r="7" spans="2:17" ht="42" customHeight="1">
      <c r="B7" s="390" t="s">
        <v>155</v>
      </c>
      <c r="C7" s="391"/>
      <c r="D7" s="391"/>
      <c r="E7" s="391"/>
      <c r="F7" s="391"/>
      <c r="G7" s="391"/>
      <c r="H7" s="391"/>
      <c r="I7" s="391"/>
      <c r="J7" s="391"/>
      <c r="K7" s="391"/>
      <c r="L7" s="391"/>
      <c r="M7" s="391"/>
      <c r="N7" s="391"/>
      <c r="O7" s="391"/>
      <c r="P7" s="391"/>
      <c r="Q7" s="392"/>
    </row>
    <row r="8" spans="2:17" ht="9.6" customHeight="1">
      <c r="B8" s="334"/>
      <c r="Q8" s="335"/>
    </row>
    <row r="9" spans="2:17">
      <c r="B9" s="386" t="s">
        <v>149</v>
      </c>
      <c r="C9" s="387"/>
      <c r="D9" s="387"/>
      <c r="E9" s="387"/>
      <c r="F9" s="387"/>
      <c r="G9" s="387"/>
      <c r="H9" s="387"/>
      <c r="I9" s="387"/>
      <c r="J9" s="387"/>
      <c r="K9" s="387"/>
      <c r="L9" s="387"/>
      <c r="M9" s="387"/>
      <c r="Q9" s="335"/>
    </row>
    <row r="10" spans="2:17" ht="9.6" customHeight="1">
      <c r="B10" s="334"/>
      <c r="Q10" s="335"/>
    </row>
    <row r="11" spans="2:17" ht="119.25" customHeight="1">
      <c r="B11" s="393" t="s">
        <v>203</v>
      </c>
      <c r="C11" s="394"/>
      <c r="D11" s="394"/>
      <c r="E11" s="394"/>
      <c r="F11" s="394"/>
      <c r="G11" s="394"/>
      <c r="H11" s="394"/>
      <c r="I11" s="394"/>
      <c r="J11" s="394"/>
      <c r="K11" s="394"/>
      <c r="L11" s="394"/>
      <c r="M11" s="394"/>
      <c r="N11" s="394"/>
      <c r="O11" s="394"/>
      <c r="P11" s="394"/>
      <c r="Q11" s="395"/>
    </row>
    <row r="12" spans="2:17" ht="3" customHeight="1">
      <c r="B12" s="334"/>
      <c r="Q12" s="335"/>
    </row>
    <row r="13" spans="2:17">
      <c r="B13" s="386" t="s">
        <v>172</v>
      </c>
      <c r="C13" s="387"/>
      <c r="D13" s="387"/>
      <c r="E13" s="387"/>
      <c r="F13" s="387"/>
      <c r="G13" s="387"/>
      <c r="H13" s="387"/>
      <c r="I13" s="387"/>
      <c r="J13" s="387"/>
      <c r="K13" s="387"/>
      <c r="L13" s="387"/>
      <c r="M13" s="387"/>
      <c r="Q13" s="335"/>
    </row>
    <row r="14" spans="2:17" ht="9.6" customHeight="1">
      <c r="B14" s="334"/>
      <c r="Q14" s="335"/>
    </row>
    <row r="15" spans="2:17">
      <c r="B15" s="337" t="s">
        <v>176</v>
      </c>
      <c r="M15" s="372"/>
      <c r="Q15" s="335"/>
    </row>
    <row r="16" spans="2:17" ht="60" customHeight="1">
      <c r="B16" s="390" t="s">
        <v>173</v>
      </c>
      <c r="C16" s="400"/>
      <c r="D16" s="400"/>
      <c r="E16" s="400"/>
      <c r="F16" s="400"/>
      <c r="G16" s="400"/>
      <c r="H16" s="400"/>
      <c r="I16" s="400"/>
      <c r="J16" s="400"/>
      <c r="K16" s="400"/>
      <c r="L16" s="400"/>
      <c r="M16" s="400"/>
      <c r="N16" s="400"/>
      <c r="O16" s="400"/>
      <c r="P16" s="400"/>
      <c r="Q16" s="401"/>
    </row>
    <row r="17" spans="2:17">
      <c r="B17" s="334"/>
      <c r="Q17" s="335"/>
    </row>
    <row r="18" spans="2:17">
      <c r="B18" s="337" t="s">
        <v>0</v>
      </c>
      <c r="Q18" s="335"/>
    </row>
    <row r="19" spans="2:17" ht="48.75" customHeight="1">
      <c r="B19" s="390" t="s">
        <v>169</v>
      </c>
      <c r="C19" s="391"/>
      <c r="D19" s="391"/>
      <c r="E19" s="391"/>
      <c r="F19" s="391"/>
      <c r="G19" s="391"/>
      <c r="H19" s="391"/>
      <c r="I19" s="391"/>
      <c r="J19" s="391"/>
      <c r="K19" s="391"/>
      <c r="L19" s="391"/>
      <c r="M19" s="391"/>
      <c r="N19" s="391"/>
      <c r="O19" s="391"/>
      <c r="P19" s="391"/>
      <c r="Q19" s="392"/>
    </row>
    <row r="20" spans="2:17" ht="13.9" customHeight="1">
      <c r="B20" s="334"/>
      <c r="Q20" s="335"/>
    </row>
    <row r="21" spans="2:17">
      <c r="B21" s="337" t="s">
        <v>150</v>
      </c>
      <c r="Q21" s="335"/>
    </row>
    <row r="22" spans="2:17">
      <c r="B22" s="390" t="s">
        <v>174</v>
      </c>
      <c r="C22" s="391"/>
      <c r="D22" s="391"/>
      <c r="E22" s="391"/>
      <c r="F22" s="391"/>
      <c r="G22" s="391"/>
      <c r="H22" s="391"/>
      <c r="I22" s="391"/>
      <c r="J22" s="391"/>
      <c r="K22" s="391"/>
      <c r="L22" s="391"/>
      <c r="M22" s="391"/>
      <c r="N22" s="391"/>
      <c r="O22" s="391"/>
      <c r="P22" s="391"/>
      <c r="Q22" s="392"/>
    </row>
    <row r="23" spans="2:17" ht="42" customHeight="1">
      <c r="B23" s="390"/>
      <c r="C23" s="391"/>
      <c r="D23" s="391"/>
      <c r="E23" s="391"/>
      <c r="F23" s="391"/>
      <c r="G23" s="391"/>
      <c r="H23" s="391"/>
      <c r="I23" s="391"/>
      <c r="J23" s="391"/>
      <c r="K23" s="391"/>
      <c r="L23" s="391"/>
      <c r="M23" s="391"/>
      <c r="N23" s="391"/>
      <c r="O23" s="391"/>
      <c r="P23" s="391"/>
      <c r="Q23" s="392"/>
    </row>
    <row r="24" spans="2:17">
      <c r="B24" s="334"/>
      <c r="Q24" s="335"/>
    </row>
    <row r="25" spans="2:17">
      <c r="B25" s="337" t="s">
        <v>165</v>
      </c>
      <c r="Q25" s="335"/>
    </row>
    <row r="26" spans="2:17">
      <c r="B26" s="402" t="s">
        <v>166</v>
      </c>
      <c r="C26" s="403"/>
      <c r="D26" s="403"/>
      <c r="E26" s="403"/>
      <c r="F26" s="403"/>
      <c r="G26" s="403"/>
      <c r="H26" s="403"/>
      <c r="I26" s="403"/>
      <c r="J26" s="403"/>
      <c r="K26" s="403"/>
      <c r="L26" s="403"/>
      <c r="M26" s="403"/>
      <c r="N26" s="403"/>
      <c r="O26" s="403"/>
      <c r="P26" s="403"/>
      <c r="Q26" s="404"/>
    </row>
    <row r="27" spans="2:17">
      <c r="B27" s="369"/>
      <c r="C27" s="370"/>
      <c r="D27" s="370"/>
      <c r="E27" s="370"/>
      <c r="F27" s="370"/>
      <c r="G27" s="370"/>
      <c r="H27" s="370"/>
      <c r="I27" s="370"/>
      <c r="J27" s="370"/>
      <c r="K27" s="370"/>
      <c r="L27" s="370"/>
      <c r="M27" s="370"/>
      <c r="N27" s="370"/>
      <c r="O27" s="370"/>
      <c r="P27" s="370"/>
      <c r="Q27" s="371"/>
    </row>
    <row r="28" spans="2:17">
      <c r="B28" s="337" t="s">
        <v>152</v>
      </c>
      <c r="Q28" s="335"/>
    </row>
    <row r="29" spans="2:17" ht="48" customHeight="1" thickBot="1">
      <c r="B29" s="405" t="s">
        <v>175</v>
      </c>
      <c r="C29" s="406"/>
      <c r="D29" s="406"/>
      <c r="E29" s="406"/>
      <c r="F29" s="406"/>
      <c r="G29" s="406"/>
      <c r="H29" s="406"/>
      <c r="I29" s="406"/>
      <c r="J29" s="406"/>
      <c r="K29" s="406"/>
      <c r="L29" s="406"/>
      <c r="M29" s="406"/>
      <c r="N29" s="406"/>
      <c r="O29" s="406"/>
      <c r="P29" s="406"/>
      <c r="Q29" s="407"/>
    </row>
    <row r="30" spans="2:17" ht="15.75" thickBot="1"/>
    <row r="31" spans="2:17">
      <c r="B31" s="357"/>
      <c r="C31" s="358"/>
      <c r="D31" s="358"/>
      <c r="E31" s="358"/>
      <c r="F31" s="358"/>
      <c r="G31" s="358"/>
      <c r="H31" s="358"/>
      <c r="I31" s="358"/>
      <c r="J31" s="358"/>
      <c r="K31" s="358"/>
      <c r="L31" s="358"/>
      <c r="M31" s="358"/>
      <c r="N31" s="358"/>
      <c r="O31" s="358"/>
      <c r="P31" s="358"/>
      <c r="Q31" s="359"/>
    </row>
    <row r="32" spans="2:17" ht="21">
      <c r="B32" s="334"/>
      <c r="C32" s="364" t="s">
        <v>192</v>
      </c>
      <c r="D32" s="363"/>
      <c r="E32" s="363"/>
      <c r="F32" s="363"/>
      <c r="G32" s="363"/>
      <c r="H32" s="363"/>
      <c r="I32" s="363"/>
      <c r="J32" s="363"/>
      <c r="K32" s="363"/>
      <c r="L32" s="363"/>
      <c r="M32" s="363"/>
      <c r="N32" s="363"/>
      <c r="O32" s="363"/>
      <c r="P32" s="363"/>
      <c r="Q32" s="335"/>
    </row>
    <row r="33" spans="2:17">
      <c r="B33" s="334"/>
      <c r="Q33" s="335"/>
    </row>
    <row r="34" spans="2:17" ht="76.150000000000006" customHeight="1">
      <c r="B34" s="334"/>
      <c r="C34" s="408" t="s">
        <v>196</v>
      </c>
      <c r="D34" s="408"/>
      <c r="E34" s="408"/>
      <c r="F34" s="408"/>
      <c r="G34" s="408"/>
      <c r="H34" s="408"/>
      <c r="I34" s="408"/>
      <c r="J34" s="408"/>
      <c r="K34" s="408"/>
      <c r="L34" s="408"/>
      <c r="M34" s="408"/>
      <c r="N34" s="408"/>
      <c r="O34" s="408"/>
      <c r="P34" s="408"/>
      <c r="Q34" s="335"/>
    </row>
    <row r="35" spans="2:17" ht="15.75" thickBot="1">
      <c r="B35" s="334"/>
      <c r="Q35" s="335"/>
    </row>
    <row r="36" spans="2:17" ht="21.75" thickBot="1">
      <c r="B36" s="334"/>
      <c r="K36" s="366" t="s">
        <v>193</v>
      </c>
      <c r="M36" s="396"/>
      <c r="N36" s="397"/>
      <c r="Q36" s="335"/>
    </row>
    <row r="37" spans="2:17" ht="15.75" thickBot="1">
      <c r="B37" s="334"/>
      <c r="Q37" s="335"/>
    </row>
    <row r="38" spans="2:17" ht="21.75" thickBot="1">
      <c r="B38" s="334"/>
      <c r="K38" s="366" t="s">
        <v>194</v>
      </c>
      <c r="M38" s="398">
        <f>VLOOKUP(M36,Lookups!A11:B14,2,TRUE)</f>
        <v>0</v>
      </c>
      <c r="N38" s="399"/>
      <c r="Q38" s="335"/>
    </row>
    <row r="39" spans="2:17" hidden="1">
      <c r="B39" s="334"/>
      <c r="Q39" s="335"/>
    </row>
    <row r="40" spans="2:17" hidden="1">
      <c r="B40" s="334"/>
      <c r="Q40" s="335"/>
    </row>
    <row r="41" spans="2:17" hidden="1">
      <c r="B41" s="334"/>
      <c r="Q41" s="335"/>
    </row>
    <row r="42" spans="2:17" ht="15.75" thickBot="1">
      <c r="B42" s="360"/>
      <c r="C42" s="361"/>
      <c r="D42" s="361"/>
      <c r="E42" s="361"/>
      <c r="F42" s="361"/>
      <c r="G42" s="361"/>
      <c r="H42" s="361"/>
      <c r="I42" s="361"/>
      <c r="J42" s="361"/>
      <c r="K42" s="361"/>
      <c r="L42" s="361"/>
      <c r="M42" s="361"/>
      <c r="N42" s="361"/>
      <c r="O42" s="361"/>
      <c r="P42" s="361"/>
      <c r="Q42" s="362"/>
    </row>
    <row r="43" spans="2:17"/>
    <row r="44" spans="2:17"/>
    <row r="45" spans="2:17"/>
    <row r="46" spans="2:17"/>
    <row r="47" spans="2:17"/>
    <row r="48" spans="2:17"/>
    <row r="49"/>
  </sheetData>
  <sheetProtection algorithmName="SHA-512" hashValue="fNXntpfubEAE3YxHIPQGMN03ooumccJmPMupHJkaZ2ohxsGRkSEExEIsnDUeAzCs7Gbaa9bmfq9zv8ufewHnng==" saltValue="Zk3cNb3YMaC9qUiQFHQG/A==" spinCount="100000" sheet="1" objects="1" scenarios="1"/>
  <mergeCells count="13">
    <mergeCell ref="M36:N36"/>
    <mergeCell ref="M38:N38"/>
    <mergeCell ref="B16:Q16"/>
    <mergeCell ref="B19:Q19"/>
    <mergeCell ref="B22:Q23"/>
    <mergeCell ref="B26:Q26"/>
    <mergeCell ref="B29:Q29"/>
    <mergeCell ref="C34:P34"/>
    <mergeCell ref="B13:M13"/>
    <mergeCell ref="B5:M5"/>
    <mergeCell ref="B7:Q7"/>
    <mergeCell ref="B9:M9"/>
    <mergeCell ref="B11:Q11"/>
  </mergeCells>
  <dataValidations count="1">
    <dataValidation type="decimal" allowBlank="1" showInputMessage="1" showErrorMessage="1" sqref="M36:N36"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topLeftCell="B16"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72.9" customHeight="1" thickBot="1">
      <c r="C5" s="472" t="s">
        <v>191</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3</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00"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24</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0.78</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12</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138</v>
      </c>
      <c r="D58" s="420"/>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500" t="s">
        <v>139</v>
      </c>
      <c r="H66" s="501"/>
      <c r="I66" s="501"/>
      <c r="J66" s="501"/>
      <c r="K66" s="502"/>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7" t="s">
        <v>140</v>
      </c>
      <c r="H68" s="498"/>
      <c r="I68" s="498"/>
      <c r="J68" s="498"/>
      <c r="K68" s="498"/>
      <c r="L68" s="498"/>
      <c r="M68" s="49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509" t="s">
        <v>129</v>
      </c>
      <c r="H69" s="510"/>
      <c r="I69" s="511"/>
      <c r="J69" s="356"/>
      <c r="K69" s="35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7" t="s">
        <v>129</v>
      </c>
      <c r="H70" s="498"/>
      <c r="I70" s="499"/>
      <c r="J70" s="352"/>
      <c r="K70" s="35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7" t="s">
        <v>129</v>
      </c>
      <c r="H71" s="498"/>
      <c r="I71" s="499"/>
      <c r="J71" s="354"/>
      <c r="K71" s="35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132</v>
      </c>
      <c r="D72" s="432"/>
      <c r="E72" s="77"/>
      <c r="F72" s="123"/>
      <c r="G72" s="355"/>
      <c r="H72" s="353"/>
      <c r="I72" s="353"/>
      <c r="J72" s="353"/>
      <c r="K72" s="35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34t2hHQ36eywejapkKjkPvgWQacAFPYSdnfopwqJUcBWFLJCZpx2Zui7t4bRyRu+XaGA+v0hCzeFcEF8hgbkgg==" saltValue="UdQ1BvO+wPvZESUHYML/DA==" spinCount="100000" sheet="1" objects="1" scenarios="1"/>
  <mergeCells count="64">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 ref="C57:D57"/>
    <mergeCell ref="C59:D59"/>
    <mergeCell ref="C60:D60"/>
    <mergeCell ref="C61:D61"/>
    <mergeCell ref="C62:D62"/>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28</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233</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60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0lEPDh3NQBIOP0X+VuFlYVFCoTtYHZPfRr7hpe6UXtJYUaPPkQIGA1/3Mq7oCshwio8CPzJlsePfEiOQUK0p8Q==" saltValue="M7wqaqLnrjb+KN/m7CiiuA=="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topLeftCell="B5"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S3Yt+L/3BFHYiiZjgMX1XOZp9IGJdWSa9IOcLfS+ROFnXTqgkWG8/EOkU5ToyKIWuBaRln8Dlf9B5mQFHN6dQ==" saltValue="qV99p22q3mt3RBdNkDR0lQ=="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uR0PrUZr/eupNIlfE/QJBvvydis19mKoyqPHJFwROnzt7BYkdQQnQfieRHYH9nrS+0q0Y+u3kJ1PuXSm9btYg==" saltValue="IRozpED5XDp2Wwks7vFzp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topLeftCell="B1" workbookViewId="0">
      <selection activeCell="I16" sqref="I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0.87</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208</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pVqyWlFoK2lVRZpEOs9AoeaexfghIQ3QZEBimMwncZRQy7WBqXHZLgrAHGis1a1ttCBvVNw4h2kd3VA+bXwXA==" saltValue="oe589q7rjw5rdy7qf/bfnw=="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qQW/ELdDllxesShNcUsACd514sKbqSJx2OVJhW8EH1T2se2pI5JA1Fqixab8I6ezqlNyE3AAOLmufbOA/pBUBw==" saltValue="u8QuRFdaqjmQWL2g5tWR+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2" t="s">
        <v>199</v>
      </c>
      <c r="D2" s="512"/>
      <c r="E2" s="512"/>
      <c r="F2" s="512"/>
      <c r="G2" s="512"/>
      <c r="H2" s="512"/>
      <c r="I2" s="512"/>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54"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55"/>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8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5</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09" t="s">
        <v>195</v>
      </c>
      <c r="N48" s="409"/>
      <c r="O48" s="409"/>
      <c r="P48" s="409"/>
      <c r="Q48" s="409"/>
      <c r="R48" s="409"/>
      <c r="S48" s="409"/>
      <c r="T48" s="409"/>
      <c r="U48" s="409"/>
      <c r="V48" s="409"/>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88" t="s">
        <v>49</v>
      </c>
      <c r="J49" s="6">
        <f>IF(I49="Y",G49,0)</f>
        <v>6</v>
      </c>
      <c r="K49" s="121">
        <f>IF(I49="Y",1,0)</f>
        <v>1</v>
      </c>
      <c r="L49" s="39"/>
      <c r="M49" s="409"/>
      <c r="N49" s="409"/>
      <c r="O49" s="409"/>
      <c r="P49" s="409"/>
      <c r="Q49" s="409"/>
      <c r="R49" s="409"/>
      <c r="S49" s="409"/>
      <c r="T49" s="409"/>
      <c r="U49" s="409"/>
      <c r="V49" s="409"/>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96</v>
      </c>
      <c r="D59" s="420"/>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97</v>
      </c>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8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8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27" t="s">
        <v>93</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0:D70"/>
    <mergeCell ref="G70:I70"/>
    <mergeCell ref="C71:D71"/>
    <mergeCell ref="G71:I71"/>
    <mergeCell ref="C72:D72"/>
    <mergeCell ref="G72:I72"/>
    <mergeCell ref="C69:D69"/>
    <mergeCell ref="G69:I69"/>
    <mergeCell ref="C60:D60"/>
    <mergeCell ref="C61:D61"/>
    <mergeCell ref="C62:D62"/>
    <mergeCell ref="C63:D63"/>
    <mergeCell ref="C64:D64"/>
    <mergeCell ref="C65:D65"/>
    <mergeCell ref="C66:D66"/>
    <mergeCell ref="G66:I66"/>
    <mergeCell ref="C67:D67"/>
    <mergeCell ref="C68:D68"/>
    <mergeCell ref="G68:I68"/>
    <mergeCell ref="M45:M46"/>
    <mergeCell ref="O45:V46"/>
    <mergeCell ref="M41:M42"/>
    <mergeCell ref="O47:V47"/>
    <mergeCell ref="C48:D48"/>
    <mergeCell ref="O41:V42"/>
    <mergeCell ref="C42:D42"/>
    <mergeCell ref="C43:D43"/>
    <mergeCell ref="C44:D44"/>
    <mergeCell ref="O44:V44"/>
    <mergeCell ref="M48:V49"/>
    <mergeCell ref="C38:D38"/>
    <mergeCell ref="C39:D39"/>
    <mergeCell ref="C40:D40"/>
    <mergeCell ref="C41:D41"/>
    <mergeCell ref="C59:D59"/>
    <mergeCell ref="C49:D49"/>
    <mergeCell ref="C50:D50"/>
    <mergeCell ref="C57:D57"/>
    <mergeCell ref="G28:G29"/>
    <mergeCell ref="I28:I29"/>
    <mergeCell ref="C31:D31"/>
    <mergeCell ref="C32:D32"/>
    <mergeCell ref="C34:D34"/>
    <mergeCell ref="C33:D3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94.15" customHeight="1" thickBot="1">
      <c r="A5" s="157"/>
      <c r="B5" s="158"/>
      <c r="C5" s="472" t="s">
        <v>163</v>
      </c>
      <c r="D5" s="473"/>
      <c r="E5" s="473"/>
      <c r="F5" s="473"/>
      <c r="G5" s="473"/>
      <c r="H5" s="473"/>
      <c r="I5" s="473"/>
      <c r="J5" s="473"/>
      <c r="K5" s="473"/>
      <c r="L5" s="473"/>
      <c r="M5" s="473"/>
      <c r="N5" s="473"/>
      <c r="O5" s="473"/>
      <c r="P5" s="473"/>
      <c r="Q5" s="473"/>
      <c r="R5" s="473"/>
      <c r="S5" s="473"/>
      <c r="T5" s="473"/>
      <c r="U5" s="473"/>
      <c r="V5" s="474"/>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543" t="s">
        <v>170</v>
      </c>
      <c r="AJ9" s="543"/>
      <c r="AK9" s="543"/>
      <c r="AL9" s="543"/>
      <c r="AM9" s="543"/>
      <c r="AN9" s="543"/>
      <c r="AO9" s="543"/>
      <c r="AP9" s="146"/>
      <c r="AQ9" s="146"/>
      <c r="AR9" s="146"/>
      <c r="AS9" s="146"/>
      <c r="AT9" s="146"/>
      <c r="AU9" s="146"/>
      <c r="AV9" s="146"/>
      <c r="AW9" s="146"/>
      <c r="AX9" s="146"/>
      <c r="AY9" s="146"/>
      <c r="AZ9" s="146"/>
      <c r="BA9" s="146"/>
    </row>
    <row r="10" spans="1:53" ht="18" customHeight="1">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543"/>
      <c r="AJ10" s="543"/>
      <c r="AK10" s="543"/>
      <c r="AL10" s="543"/>
      <c r="AM10" s="543"/>
      <c r="AN10" s="543"/>
      <c r="AO10" s="543"/>
      <c r="AP10" s="146"/>
      <c r="AQ10" s="146"/>
      <c r="AR10" s="146"/>
      <c r="AS10" s="146"/>
      <c r="AT10" s="146"/>
      <c r="AU10" s="146"/>
      <c r="AV10" s="146"/>
      <c r="AW10" s="146"/>
      <c r="AX10" s="146"/>
      <c r="AY10" s="146"/>
      <c r="AZ10" s="146"/>
      <c r="BA10" s="146"/>
    </row>
    <row r="11" spans="1:53" ht="18" customHeight="1">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544" t="s">
        <v>171</v>
      </c>
      <c r="AJ11" s="544"/>
      <c r="AK11" s="544"/>
      <c r="AL11" s="544"/>
      <c r="AM11" s="544"/>
      <c r="AN11" s="544"/>
      <c r="AO11" s="544"/>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344" t="s">
        <v>23</v>
      </c>
      <c r="N12" s="203"/>
      <c r="O12" s="204" t="s">
        <v>21</v>
      </c>
      <c r="P12" s="205">
        <v>2</v>
      </c>
      <c r="Q12" s="203"/>
      <c r="R12" s="90" t="s">
        <v>49</v>
      </c>
      <c r="S12" s="203"/>
      <c r="T12" s="87">
        <f t="shared" ref="T12:T27" si="0">IF(R12="Y",P12*$L$10,"")</f>
        <v>2</v>
      </c>
      <c r="U12" s="203"/>
      <c r="V12" s="206" t="s">
        <v>49</v>
      </c>
      <c r="W12" s="207">
        <f t="shared" ref="W12:W27" si="1">IF(V12="Y", T12, 0)</f>
        <v>2</v>
      </c>
      <c r="X12" s="149">
        <f>IF(OR(R12="N",W12&gt;0),1,0)</f>
        <v>1</v>
      </c>
      <c r="Y12" s="149"/>
      <c r="Z12" s="149"/>
      <c r="AA12" s="208">
        <f>K11</f>
        <v>1</v>
      </c>
      <c r="AB12" s="146"/>
      <c r="AC12" s="146"/>
      <c r="AD12" s="146"/>
      <c r="AE12" s="146"/>
      <c r="AF12" s="146"/>
      <c r="AG12" s="146"/>
      <c r="AH12" s="146"/>
      <c r="AI12" s="544"/>
      <c r="AJ12" s="544"/>
      <c r="AK12" s="544"/>
      <c r="AL12" s="544"/>
      <c r="AM12" s="544"/>
      <c r="AN12" s="544"/>
      <c r="AO12" s="544"/>
      <c r="AP12" s="146"/>
      <c r="AQ12" s="146"/>
      <c r="AR12" s="146"/>
      <c r="AS12" s="146"/>
      <c r="AT12" s="146"/>
      <c r="AU12" s="146"/>
      <c r="AV12" s="146"/>
      <c r="AW12" s="146"/>
      <c r="AX12" s="146"/>
      <c r="AY12" s="146"/>
      <c r="AZ12" s="146"/>
      <c r="BA12" s="146"/>
    </row>
    <row r="13" spans="1:53" ht="15.6" customHeight="1">
      <c r="C13" s="521" t="s">
        <v>69</v>
      </c>
      <c r="D13" s="521"/>
      <c r="E13" s="190">
        <v>2</v>
      </c>
      <c r="F13" s="85"/>
      <c r="G13" s="83">
        <f>E13*$A$10</f>
        <v>4</v>
      </c>
      <c r="H13" s="85"/>
      <c r="I13" s="200" t="s">
        <v>49</v>
      </c>
      <c r="J13" s="190">
        <f>IF(I13="Y",G13,0)</f>
        <v>4</v>
      </c>
      <c r="K13" s="122"/>
      <c r="L13" s="201"/>
      <c r="M13" s="344" t="s">
        <v>9</v>
      </c>
      <c r="N13" s="85"/>
      <c r="O13" s="204" t="s">
        <v>21</v>
      </c>
      <c r="P13" s="205">
        <v>2</v>
      </c>
      <c r="Q13" s="85"/>
      <c r="R13" s="90" t="s">
        <v>49</v>
      </c>
      <c r="S13" s="85"/>
      <c r="T13" s="87">
        <f t="shared" si="0"/>
        <v>2</v>
      </c>
      <c r="U13" s="85"/>
      <c r="V13" s="206" t="s">
        <v>49</v>
      </c>
      <c r="W13" s="207">
        <f t="shared" si="1"/>
        <v>2</v>
      </c>
      <c r="X13" s="149">
        <f>IF(OR(R13="N",W13&gt;0),1,0)</f>
        <v>1</v>
      </c>
      <c r="Y13" s="149"/>
      <c r="Z13" s="209"/>
      <c r="AA13" s="210">
        <f>K17</f>
        <v>1</v>
      </c>
      <c r="AB13" s="146"/>
      <c r="AC13" s="146"/>
      <c r="AD13" s="146"/>
      <c r="AE13" s="146"/>
      <c r="AF13" s="146"/>
      <c r="AG13" s="146"/>
      <c r="AH13" s="146"/>
      <c r="AI13" s="544"/>
      <c r="AJ13" s="544"/>
      <c r="AK13" s="544"/>
      <c r="AL13" s="544"/>
      <c r="AM13" s="544"/>
      <c r="AN13" s="544"/>
      <c r="AO13" s="544"/>
      <c r="AP13" s="146"/>
      <c r="AQ13" s="146"/>
      <c r="AR13" s="146"/>
      <c r="AS13" s="146"/>
      <c r="AT13" s="146"/>
      <c r="AU13" s="146"/>
      <c r="AV13" s="146"/>
      <c r="AW13" s="146"/>
      <c r="AX13" s="146"/>
      <c r="AY13" s="146"/>
      <c r="AZ13" s="146"/>
      <c r="BA13" s="146"/>
    </row>
    <row r="14" spans="1:53" ht="15.6" customHeight="1">
      <c r="C14" s="146"/>
      <c r="D14" s="211" t="s">
        <v>56</v>
      </c>
      <c r="E14" s="146"/>
      <c r="F14" s="135"/>
      <c r="G14" s="100">
        <f>SUM(G11:G13)</f>
        <v>8</v>
      </c>
      <c r="H14" s="135"/>
      <c r="I14" s="101">
        <f>SUM(J11:J13)</f>
        <v>8</v>
      </c>
      <c r="J14" s="190"/>
      <c r="K14" s="122"/>
      <c r="L14" s="201"/>
      <c r="M14" s="344" t="s">
        <v>6</v>
      </c>
      <c r="N14" s="85"/>
      <c r="O14" s="212"/>
      <c r="P14" s="205">
        <v>2</v>
      </c>
      <c r="Q14" s="85"/>
      <c r="R14" s="90" t="s">
        <v>49</v>
      </c>
      <c r="S14" s="85"/>
      <c r="T14" s="87">
        <f t="shared" si="0"/>
        <v>2</v>
      </c>
      <c r="U14" s="85"/>
      <c r="V14" s="206" t="s">
        <v>49</v>
      </c>
      <c r="W14" s="207">
        <f t="shared" si="1"/>
        <v>2</v>
      </c>
      <c r="X14" s="149"/>
      <c r="Y14" s="149"/>
      <c r="Z14" s="209"/>
      <c r="AA14" s="210">
        <f>K28</f>
        <v>1</v>
      </c>
      <c r="AB14" s="146"/>
      <c r="AC14" s="146"/>
      <c r="AD14" s="146"/>
      <c r="AE14" s="146"/>
      <c r="AF14" s="146"/>
      <c r="AG14" s="146"/>
      <c r="AH14" s="146"/>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344" t="s">
        <v>14</v>
      </c>
      <c r="N15" s="85"/>
      <c r="O15" s="204" t="s">
        <v>21</v>
      </c>
      <c r="P15" s="205">
        <v>2</v>
      </c>
      <c r="Q15" s="85"/>
      <c r="R15" s="90" t="s">
        <v>49</v>
      </c>
      <c r="S15" s="85"/>
      <c r="T15" s="87">
        <f t="shared" si="0"/>
        <v>2</v>
      </c>
      <c r="U15" s="85"/>
      <c r="V15" s="206" t="s">
        <v>49</v>
      </c>
      <c r="W15" s="207">
        <f t="shared" si="1"/>
        <v>2</v>
      </c>
      <c r="X15" s="149">
        <f>IF(OR(R15="N",W15&gt;0),1,0)</f>
        <v>1</v>
      </c>
      <c r="Y15" s="149"/>
      <c r="Z15" s="209"/>
      <c r="AA15" s="210">
        <f>SUM(K34:K36)</f>
        <v>2</v>
      </c>
      <c r="AB15" s="146"/>
      <c r="AC15" s="146"/>
      <c r="AD15" s="146"/>
      <c r="AE15" s="146"/>
      <c r="AF15" s="146"/>
      <c r="AG15" s="186" t="s">
        <v>77</v>
      </c>
      <c r="AH15" s="146"/>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344" t="s">
        <v>22</v>
      </c>
      <c r="N16" s="85"/>
      <c r="O16" s="347"/>
      <c r="P16" s="205">
        <v>2</v>
      </c>
      <c r="Q16" s="85"/>
      <c r="R16" s="90" t="s">
        <v>49</v>
      </c>
      <c r="S16" s="85"/>
      <c r="T16" s="87">
        <f t="shared" si="0"/>
        <v>2</v>
      </c>
      <c r="U16" s="85"/>
      <c r="V16" s="206" t="s">
        <v>49</v>
      </c>
      <c r="W16" s="207">
        <f t="shared" si="1"/>
        <v>2</v>
      </c>
      <c r="X16" s="149"/>
      <c r="Y16" s="149"/>
      <c r="Z16" s="209"/>
      <c r="AA16" s="210">
        <f>SUM(K40:K46)</f>
        <v>4</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344" t="s">
        <v>36</v>
      </c>
      <c r="N17" s="85"/>
      <c r="O17" s="204" t="s">
        <v>21</v>
      </c>
      <c r="P17" s="205">
        <v>2</v>
      </c>
      <c r="Q17" s="85"/>
      <c r="R17" s="90" t="s">
        <v>49</v>
      </c>
      <c r="S17" s="85"/>
      <c r="T17" s="87">
        <f t="shared" si="0"/>
        <v>2</v>
      </c>
      <c r="U17" s="85"/>
      <c r="V17" s="20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344" t="s">
        <v>7</v>
      </c>
      <c r="N18" s="85"/>
      <c r="O18" s="347"/>
      <c r="P18" s="205">
        <v>1</v>
      </c>
      <c r="Q18" s="85"/>
      <c r="R18" s="90" t="s">
        <v>49</v>
      </c>
      <c r="S18" s="85"/>
      <c r="T18" s="87">
        <f t="shared" si="0"/>
        <v>1</v>
      </c>
      <c r="U18" s="85"/>
      <c r="V18" s="20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344" t="s">
        <v>41</v>
      </c>
      <c r="N19" s="85"/>
      <c r="O19" s="347"/>
      <c r="P19" s="205">
        <v>1</v>
      </c>
      <c r="Q19" s="85"/>
      <c r="R19" s="90" t="s">
        <v>49</v>
      </c>
      <c r="S19" s="85"/>
      <c r="T19" s="87">
        <f t="shared" si="0"/>
        <v>1</v>
      </c>
      <c r="U19" s="85"/>
      <c r="V19" s="20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344" t="s">
        <v>40</v>
      </c>
      <c r="N20" s="85"/>
      <c r="O20" s="347"/>
      <c r="P20" s="205">
        <v>1</v>
      </c>
      <c r="Q20" s="85"/>
      <c r="R20" s="90" t="s">
        <v>49</v>
      </c>
      <c r="S20" s="85"/>
      <c r="T20" s="87">
        <f t="shared" si="0"/>
        <v>1</v>
      </c>
      <c r="U20" s="85"/>
      <c r="V20" s="20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344" t="s">
        <v>15</v>
      </c>
      <c r="N21" s="85"/>
      <c r="O21" s="347"/>
      <c r="P21" s="205">
        <v>1</v>
      </c>
      <c r="Q21" s="85"/>
      <c r="R21" s="90" t="s">
        <v>49</v>
      </c>
      <c r="S21" s="85"/>
      <c r="T21" s="87">
        <f t="shared" si="0"/>
        <v>1</v>
      </c>
      <c r="U21" s="85"/>
      <c r="V21" s="20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344" t="s">
        <v>10</v>
      </c>
      <c r="N22" s="85"/>
      <c r="O22" s="204" t="s">
        <v>21</v>
      </c>
      <c r="P22" s="205">
        <v>1</v>
      </c>
      <c r="Q22" s="85"/>
      <c r="R22" s="90" t="s">
        <v>49</v>
      </c>
      <c r="S22" s="85"/>
      <c r="T22" s="87">
        <f t="shared" si="0"/>
        <v>1</v>
      </c>
      <c r="U22" s="85"/>
      <c r="V22" s="20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344" t="s">
        <v>8</v>
      </c>
      <c r="N23" s="85"/>
      <c r="O23" s="204" t="s">
        <v>21</v>
      </c>
      <c r="P23" s="205">
        <v>1</v>
      </c>
      <c r="Q23" s="85"/>
      <c r="R23" s="90" t="s">
        <v>49</v>
      </c>
      <c r="S23" s="85"/>
      <c r="T23" s="87">
        <f t="shared" si="0"/>
        <v>1</v>
      </c>
      <c r="U23" s="85"/>
      <c r="V23" s="20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344" t="s">
        <v>37</v>
      </c>
      <c r="N24" s="85"/>
      <c r="O24" s="347"/>
      <c r="P24" s="205">
        <v>1</v>
      </c>
      <c r="Q24" s="85"/>
      <c r="R24" s="90" t="s">
        <v>49</v>
      </c>
      <c r="S24" s="85"/>
      <c r="T24" s="87">
        <f t="shared" si="0"/>
        <v>1</v>
      </c>
      <c r="U24" s="85"/>
      <c r="V24" s="20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344" t="s">
        <v>59</v>
      </c>
      <c r="N25" s="85"/>
      <c r="O25" s="347"/>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344" t="s">
        <v>11</v>
      </c>
      <c r="N26" s="85"/>
      <c r="O26" s="347"/>
      <c r="P26" s="205">
        <v>0.5</v>
      </c>
      <c r="Q26" s="85"/>
      <c r="R26" s="90" t="s">
        <v>49</v>
      </c>
      <c r="S26" s="85"/>
      <c r="T26" s="87">
        <f t="shared" si="0"/>
        <v>0.5</v>
      </c>
      <c r="U26" s="85"/>
      <c r="V26" s="20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344" t="s">
        <v>13</v>
      </c>
      <c r="N27" s="85"/>
      <c r="O27" s="347"/>
      <c r="P27" s="205">
        <v>0.5</v>
      </c>
      <c r="Q27" s="85"/>
      <c r="R27" s="90" t="s">
        <v>49</v>
      </c>
      <c r="S27" s="85"/>
      <c r="T27" s="87">
        <f t="shared" si="0"/>
        <v>0.5</v>
      </c>
      <c r="U27" s="85"/>
      <c r="V27" s="20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0</v>
      </c>
      <c r="D28" s="523"/>
      <c r="E28" s="219">
        <v>2</v>
      </c>
      <c r="F28" s="85"/>
      <c r="G28" s="83">
        <f>E28*$A$27</f>
        <v>4</v>
      </c>
      <c r="H28" s="85"/>
      <c r="I28" s="200" t="s">
        <v>49</v>
      </c>
      <c r="J28" s="190">
        <f>IF(I28="Y",G28,0)</f>
        <v>4</v>
      </c>
      <c r="K28" s="121">
        <f>IF(OR(J28,J29,J30&gt;0),1,0)</f>
        <v>1</v>
      </c>
      <c r="M28" s="344" t="s">
        <v>12</v>
      </c>
      <c r="N28" s="223"/>
      <c r="O28" s="347"/>
      <c r="P28" s="205">
        <v>0.5</v>
      </c>
      <c r="Q28" s="223"/>
      <c r="R28" s="90" t="s">
        <v>49</v>
      </c>
      <c r="S28" s="223"/>
      <c r="T28" s="87">
        <f>IF(R28="Y",P28*$L$10,"")</f>
        <v>0.5</v>
      </c>
      <c r="U28" s="223"/>
      <c r="V28" s="20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345" t="s">
        <v>28</v>
      </c>
      <c r="N30" s="203"/>
      <c r="O30" s="346"/>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345" t="s">
        <v>20</v>
      </c>
      <c r="N31" s="85"/>
      <c r="O31" s="346"/>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345" t="s">
        <v>17</v>
      </c>
      <c r="N32" s="85"/>
      <c r="O32" s="346"/>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345" t="s">
        <v>19</v>
      </c>
      <c r="N33" s="85"/>
      <c r="O33" s="346"/>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345" t="s">
        <v>18</v>
      </c>
      <c r="N34" s="85"/>
      <c r="O34" s="346"/>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156</v>
      </c>
      <c r="D35" s="412"/>
      <c r="E35" s="219">
        <v>2.5</v>
      </c>
      <c r="F35" s="85"/>
      <c r="G35" s="83">
        <f>E35*$A$33</f>
        <v>5</v>
      </c>
      <c r="H35" s="85"/>
      <c r="I35" s="200" t="s">
        <v>50</v>
      </c>
      <c r="J35" s="190">
        <f>IF(I35="Y",G35,0)</f>
        <v>0</v>
      </c>
      <c r="K35" s="121">
        <f>IF(I35="Y",1,0)</f>
        <v>0</v>
      </c>
      <c r="M35" s="345" t="s">
        <v>26</v>
      </c>
      <c r="N35" s="85"/>
      <c r="O35" s="346"/>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344" t="s">
        <v>16</v>
      </c>
      <c r="N36" s="85"/>
      <c r="O36" s="347"/>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345" t="s">
        <v>30</v>
      </c>
      <c r="N38" s="85"/>
      <c r="O38" s="346"/>
      <c r="P38" s="205">
        <v>1</v>
      </c>
      <c r="Q38" s="85"/>
      <c r="R38" s="90" t="s">
        <v>49</v>
      </c>
      <c r="S38" s="85"/>
      <c r="T38" s="87">
        <f>IF(R38="Y",P38*$L$10,"")</f>
        <v>1</v>
      </c>
      <c r="U38" s="85"/>
      <c r="V38" s="20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345" t="s">
        <v>31</v>
      </c>
      <c r="N39" s="223"/>
      <c r="O39" s="346"/>
      <c r="P39" s="205">
        <v>0.5</v>
      </c>
      <c r="Q39" s="223"/>
      <c r="R39" s="90" t="s">
        <v>49</v>
      </c>
      <c r="S39" s="223"/>
      <c r="T39" s="87">
        <f>IF(R39="Y",P39*$L$10,"")</f>
        <v>0.5</v>
      </c>
      <c r="U39" s="223"/>
      <c r="V39" s="20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22</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0.83</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49</v>
      </c>
      <c r="J44" s="190">
        <f t="shared" si="5"/>
        <v>12</v>
      </c>
      <c r="K44" s="121">
        <f t="shared" si="6"/>
        <v>1</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39" t="s">
        <v>56</v>
      </c>
      <c r="E47" s="146"/>
      <c r="F47" s="135"/>
      <c r="G47" s="100">
        <f>MAX(G40:G46)</f>
        <v>20</v>
      </c>
      <c r="H47" s="135"/>
      <c r="I47" s="104">
        <f>MAX(J40:J46)</f>
        <v>16</v>
      </c>
      <c r="J47" s="232"/>
      <c r="K47" s="121"/>
      <c r="M47" s="545" t="s">
        <v>62</v>
      </c>
      <c r="N47" s="247"/>
      <c r="O47" s="445">
        <f>IF(AA25=0,0,VLOOKUP(O43,Lookups!A2:C10,IF(O46="Industrial",2,3),TRUE))</f>
        <v>5</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61</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7" t="s">
        <v>93</v>
      </c>
      <c r="H68" s="498"/>
      <c r="I68" s="499"/>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7" t="s">
        <v>92</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7" t="s">
        <v>92</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7" t="s">
        <v>92</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7" t="s">
        <v>92</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0" t="s">
        <v>101</v>
      </c>
      <c r="D74" s="540"/>
      <c r="E74" s="219"/>
      <c r="F74" s="229"/>
      <c r="G74" s="497" t="s">
        <v>92</v>
      </c>
      <c r="H74" s="498"/>
      <c r="I74" s="499"/>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 ref="C74:D74"/>
    <mergeCell ref="G74:I74"/>
    <mergeCell ref="G68:I68"/>
    <mergeCell ref="C69:D69"/>
    <mergeCell ref="C70:D70"/>
    <mergeCell ref="G70:I70"/>
    <mergeCell ref="C71:D71"/>
    <mergeCell ref="G71:I71"/>
    <mergeCell ref="C68:D68"/>
    <mergeCell ref="O47:V48"/>
    <mergeCell ref="O49:V49"/>
    <mergeCell ref="C50:D50"/>
    <mergeCell ref="C51:D51"/>
    <mergeCell ref="C52:D52"/>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C24:D24"/>
    <mergeCell ref="C25:D25"/>
    <mergeCell ref="C27:D27"/>
    <mergeCell ref="C28:D28"/>
    <mergeCell ref="C29:D29"/>
    <mergeCell ref="C23:D23"/>
    <mergeCell ref="C2:I2"/>
    <mergeCell ref="O7:O8"/>
    <mergeCell ref="AA11:AB11"/>
    <mergeCell ref="C12:D12"/>
    <mergeCell ref="C13:D13"/>
    <mergeCell ref="C17:D17"/>
    <mergeCell ref="C5:V5"/>
    <mergeCell ref="C18:D18"/>
    <mergeCell ref="C19:D19"/>
    <mergeCell ref="C20:D20"/>
    <mergeCell ref="C21:D21"/>
    <mergeCell ref="C22:D22"/>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89.25" customHeight="1" thickBot="1">
      <c r="A5" s="157"/>
      <c r="B5" s="158"/>
      <c r="C5" s="472" t="s">
        <v>143</v>
      </c>
      <c r="D5" s="473"/>
      <c r="E5" s="473"/>
      <c r="F5" s="473"/>
      <c r="G5" s="473"/>
      <c r="H5" s="473"/>
      <c r="I5" s="473"/>
      <c r="J5" s="473"/>
      <c r="K5" s="473"/>
      <c r="L5" s="473"/>
      <c r="M5" s="473"/>
      <c r="N5" s="473"/>
      <c r="O5" s="473"/>
      <c r="P5" s="473"/>
      <c r="Q5" s="473"/>
      <c r="R5" s="473"/>
      <c r="S5" s="473"/>
      <c r="T5" s="473"/>
      <c r="U5" s="473"/>
      <c r="V5" s="474"/>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t="s">
        <v>170</v>
      </c>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0"/>
      <c r="AJ13" s="410"/>
      <c r="AK13" s="410"/>
      <c r="AL13" s="410"/>
      <c r="AM13" s="410"/>
      <c r="AN13" s="410"/>
      <c r="AO13" s="410"/>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206" t="s">
        <v>50</v>
      </c>
      <c r="W14" s="207">
        <f t="shared" si="1"/>
        <v>0</v>
      </c>
      <c r="X14" s="149"/>
      <c r="Y14" s="149"/>
      <c r="Z14" s="209"/>
      <c r="AA14" s="210">
        <f>K28</f>
        <v>1</v>
      </c>
      <c r="AB14" s="146"/>
      <c r="AC14" s="146"/>
      <c r="AD14" s="146"/>
      <c r="AE14" s="146"/>
      <c r="AF14" s="146"/>
      <c r="AG14" s="146"/>
      <c r="AH14" s="146"/>
      <c r="AI14" s="411" t="s">
        <v>171</v>
      </c>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206" t="s">
        <v>50</v>
      </c>
      <c r="W16" s="207">
        <f t="shared" si="1"/>
        <v>0</v>
      </c>
      <c r="X16" s="149"/>
      <c r="Y16" s="149"/>
      <c r="Z16" s="209"/>
      <c r="AA16" s="210">
        <f>SUM(K40:K46)</f>
        <v>3</v>
      </c>
      <c r="AB16" s="146"/>
      <c r="AC16" s="146"/>
      <c r="AD16" s="146"/>
      <c r="AE16" s="146"/>
      <c r="AF16" s="146"/>
      <c r="AG16" s="146"/>
      <c r="AH16" s="146"/>
      <c r="AI16" s="411"/>
      <c r="AJ16" s="411"/>
      <c r="AK16" s="411"/>
      <c r="AL16" s="411"/>
      <c r="AM16" s="411"/>
      <c r="AN16" s="411"/>
      <c r="AO16" s="411"/>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50</v>
      </c>
      <c r="J17" s="190">
        <f>IF(I17="Y",G17,0)</f>
        <v>0</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50</v>
      </c>
      <c r="J18" s="190">
        <f>IF(I18="Y",G18,0)</f>
        <v>0</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50</v>
      </c>
      <c r="J20" s="190">
        <f>IF(I20="Y",G20,0)</f>
        <v>0</v>
      </c>
      <c r="K20" s="121"/>
      <c r="M20" s="202" t="s">
        <v>40</v>
      </c>
      <c r="N20" s="85"/>
      <c r="O20" s="212"/>
      <c r="P20" s="205">
        <v>1</v>
      </c>
      <c r="Q20" s="85"/>
      <c r="R20" s="90" t="s">
        <v>49</v>
      </c>
      <c r="S20" s="85"/>
      <c r="T20" s="87">
        <f t="shared" si="0"/>
        <v>1</v>
      </c>
      <c r="U20" s="85"/>
      <c r="V20" s="326" t="s">
        <v>50</v>
      </c>
      <c r="W20" s="207">
        <f t="shared" si="1"/>
        <v>0</v>
      </c>
      <c r="X20" s="149">
        <f>IF(OR(R20="N",W20&gt;0),1,0)</f>
        <v>0</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50</v>
      </c>
      <c r="J21" s="190">
        <f>IF(I21="Y",G21,0)</f>
        <v>0</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90" t="s">
        <v>49</v>
      </c>
      <c r="S27" s="85"/>
      <c r="T27" s="87">
        <f t="shared" si="0"/>
        <v>0.5</v>
      </c>
      <c r="U27" s="85"/>
      <c r="V27" s="206" t="s">
        <v>50</v>
      </c>
      <c r="W27" s="207">
        <f t="shared" si="1"/>
        <v>0</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50</v>
      </c>
      <c r="J29" s="190">
        <f>IF(I29="Y",G29,0)</f>
        <v>0</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50</v>
      </c>
      <c r="J30" s="190">
        <f>IF(I30="Y",G30,0)</f>
        <v>0</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156</v>
      </c>
      <c r="D35" s="412"/>
      <c r="E35" s="219">
        <v>2.5</v>
      </c>
      <c r="F35" s="85"/>
      <c r="G35" s="83">
        <f>E35*$A$33</f>
        <v>5</v>
      </c>
      <c r="H35" s="85"/>
      <c r="I35" s="200" t="s">
        <v>50</v>
      </c>
      <c r="J35" s="190">
        <f>IF(I35="Y",G35,0)</f>
        <v>0</v>
      </c>
      <c r="K35" s="121">
        <f>IF(I35="Y",1,0)</f>
        <v>0</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11.5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0.60499999999999998</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1</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7">
        <v>60</v>
      </c>
      <c r="H68" s="498"/>
      <c r="I68" s="499"/>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7" t="s">
        <v>114</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7" t="s">
        <v>114</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7" t="s">
        <v>114</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7" t="s">
        <v>114</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0" t="s">
        <v>101</v>
      </c>
      <c r="D74" s="540"/>
      <c r="E74" s="219"/>
      <c r="F74" s="229"/>
      <c r="G74" s="497" t="s">
        <v>114</v>
      </c>
      <c r="H74" s="498"/>
      <c r="I74" s="499"/>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C72:D72"/>
    <mergeCell ref="G72:I72"/>
    <mergeCell ref="C73:D73"/>
    <mergeCell ref="G73:I73"/>
    <mergeCell ref="C74:D74"/>
    <mergeCell ref="G74:I74"/>
    <mergeCell ref="C71:D71"/>
    <mergeCell ref="G71:I71"/>
    <mergeCell ref="C62:D62"/>
    <mergeCell ref="C63:D63"/>
    <mergeCell ref="C64:D64"/>
    <mergeCell ref="C65:D65"/>
    <mergeCell ref="C66:D66"/>
    <mergeCell ref="C67:D67"/>
    <mergeCell ref="C68:D68"/>
    <mergeCell ref="G68:I68"/>
    <mergeCell ref="C69:D69"/>
    <mergeCell ref="C70:D70"/>
    <mergeCell ref="G70:I70"/>
    <mergeCell ref="M47:M48"/>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2:AO13"/>
    <mergeCell ref="AI14:AO16"/>
    <mergeCell ref="AA11:AB11"/>
    <mergeCell ref="C12:D12"/>
    <mergeCell ref="C13:D13"/>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1.75" customHeight="1" thickBot="1">
      <c r="A5" s="157"/>
      <c r="B5" s="158"/>
      <c r="C5" s="548" t="s">
        <v>146</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202" t="s">
        <v>40</v>
      </c>
      <c r="N20" s="85"/>
      <c r="O20" s="212"/>
      <c r="P20" s="205">
        <v>1</v>
      </c>
      <c r="Q20" s="85"/>
      <c r="R20" s="9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9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50</v>
      </c>
      <c r="J34" s="190">
        <f>IF(I34="Y",G34,0)</f>
        <v>0</v>
      </c>
      <c r="K34" s="121">
        <f>IF(I34="Y",1,0)</f>
        <v>0</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164</v>
      </c>
      <c r="D35" s="412"/>
      <c r="E35" s="219">
        <v>2.5</v>
      </c>
      <c r="F35" s="85"/>
      <c r="G35" s="83">
        <f>E35*$A$33</f>
        <v>5</v>
      </c>
      <c r="H35" s="85"/>
      <c r="I35" s="200" t="s">
        <v>49</v>
      </c>
      <c r="J35" s="190">
        <f>IF(I35="Y",G35,0)</f>
        <v>5</v>
      </c>
      <c r="K35" s="121">
        <f>IF(I35="Y",1,0)</f>
        <v>1</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0.78500000000000003</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3</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62</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117</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t="s">
        <v>118</v>
      </c>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t="s">
        <v>119</v>
      </c>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490" t="s">
        <v>122</v>
      </c>
      <c r="H68" s="491"/>
      <c r="I68" s="492"/>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490" t="s">
        <v>123</v>
      </c>
      <c r="H70" s="491"/>
      <c r="I70" s="492"/>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490" t="s">
        <v>123</v>
      </c>
      <c r="H71" s="491"/>
      <c r="I71" s="492"/>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490" t="s">
        <v>123</v>
      </c>
      <c r="H72" s="491"/>
      <c r="I72" s="492"/>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28" t="s">
        <v>110</v>
      </c>
      <c r="D73" s="528"/>
      <c r="E73" s="219"/>
      <c r="F73" s="229"/>
      <c r="G73" s="490" t="s">
        <v>123</v>
      </c>
      <c r="H73" s="491"/>
      <c r="I73" s="492"/>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7" t="s">
        <v>101</v>
      </c>
      <c r="D74" s="547"/>
      <c r="E74" s="219"/>
      <c r="F74" s="229"/>
      <c r="G74" s="494" t="s">
        <v>114</v>
      </c>
      <c r="H74" s="495"/>
      <c r="I74" s="496"/>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481" t="s">
        <v>124</v>
      </c>
      <c r="D75" s="482"/>
      <c r="E75" s="482"/>
      <c r="F75" s="482"/>
      <c r="G75" s="482"/>
      <c r="H75" s="482"/>
      <c r="I75" s="483"/>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6" customHeight="1">
      <c r="C76" s="484" t="s">
        <v>121</v>
      </c>
      <c r="D76" s="485"/>
      <c r="E76" s="485"/>
      <c r="F76" s="485"/>
      <c r="G76" s="485"/>
      <c r="H76" s="485"/>
      <c r="I76" s="48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487" t="s">
        <v>120</v>
      </c>
      <c r="D77" s="488"/>
      <c r="E77" s="488"/>
      <c r="F77" s="488"/>
      <c r="G77" s="488"/>
      <c r="H77" s="488"/>
      <c r="I77" s="489"/>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7">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3:M44"/>
    <mergeCell ref="O49:V49"/>
    <mergeCell ref="C50:D50"/>
    <mergeCell ref="O43:V44"/>
    <mergeCell ref="C44:D44"/>
    <mergeCell ref="C45:D45"/>
    <mergeCell ref="C46:D46"/>
    <mergeCell ref="O46:V46"/>
    <mergeCell ref="C69:D69"/>
    <mergeCell ref="C70:D70"/>
    <mergeCell ref="G70:I70"/>
    <mergeCell ref="M47:M48"/>
    <mergeCell ref="O47:V48"/>
    <mergeCell ref="C65:D65"/>
    <mergeCell ref="C66:D66"/>
    <mergeCell ref="C67:D67"/>
    <mergeCell ref="C68:D68"/>
    <mergeCell ref="G68:I68"/>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0"/>
  <sheetViews>
    <sheetView topLeftCell="B1" workbookViewId="0">
      <selection activeCell="V16" sqref="V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50</v>
      </c>
      <c r="J7" s="6">
        <f>IF(I7="Y",G7,0)</f>
        <v>0</v>
      </c>
      <c r="K7" s="121">
        <f>IF(I7="Y",1,0)</f>
        <v>0</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50</v>
      </c>
      <c r="W8" s="14">
        <f t="shared" ref="W8:W23" si="1">IF(V8="Y", T8, 0)</f>
        <v>0</v>
      </c>
      <c r="X8" s="62">
        <f>IF(OR(R8="N",W8&gt;0),1,0)</f>
        <v>0</v>
      </c>
      <c r="Y8" s="62"/>
      <c r="Z8" s="62"/>
      <c r="AA8" s="112">
        <f>K7</f>
        <v>0</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50</v>
      </c>
      <c r="W9" s="14">
        <f t="shared" si="1"/>
        <v>0</v>
      </c>
      <c r="X9" s="62">
        <f>IF(OR(R9="N",W9&gt;0),1,0)</f>
        <v>0</v>
      </c>
      <c r="Y9" s="62"/>
      <c r="Z9" s="65"/>
      <c r="AA9" s="111">
        <f>K13</f>
        <v>0</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0</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0</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50</v>
      </c>
      <c r="W11" s="14">
        <f t="shared" si="1"/>
        <v>0</v>
      </c>
      <c r="X11" s="62">
        <f>IF(OR(R11="N",W11&gt;0),1,0)</f>
        <v>0</v>
      </c>
      <c r="Y11" s="62"/>
      <c r="Z11" s="65"/>
      <c r="AA11" s="111">
        <f>SUM(K30:K32)</f>
        <v>0</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50</v>
      </c>
      <c r="W12" s="14">
        <f t="shared" si="1"/>
        <v>0</v>
      </c>
      <c r="X12" s="62"/>
      <c r="Y12" s="62"/>
      <c r="Z12" s="65"/>
      <c r="AA12" s="111">
        <f>SUM(K36:K42)</f>
        <v>0</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50</v>
      </c>
      <c r="J13" s="6">
        <f>IF(I13="Y",G13,0)</f>
        <v>0</v>
      </c>
      <c r="K13" s="121">
        <f>IF(OR(J13,J14,J15,J16,J17&gt;0),1,0)</f>
        <v>0</v>
      </c>
      <c r="M13" s="339" t="s">
        <v>36</v>
      </c>
      <c r="N13" s="55"/>
      <c r="O13" s="91" t="s">
        <v>21</v>
      </c>
      <c r="P13" s="52">
        <v>2</v>
      </c>
      <c r="Q13" s="55"/>
      <c r="R13" s="90" t="s">
        <v>49</v>
      </c>
      <c r="S13" s="55"/>
      <c r="T13" s="87">
        <f t="shared" si="0"/>
        <v>2</v>
      </c>
      <c r="U13" s="55"/>
      <c r="V13" s="88" t="s">
        <v>50</v>
      </c>
      <c r="W13" s="14">
        <f t="shared" si="1"/>
        <v>0</v>
      </c>
      <c r="X13" s="62">
        <f>IF(OR(R13="N",W13&gt;0),1,0)</f>
        <v>0</v>
      </c>
      <c r="Y13" s="62"/>
      <c r="Z13" s="65"/>
      <c r="AA13" s="111">
        <f>SUM(K46:K48)</f>
        <v>0</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50</v>
      </c>
      <c r="W14" s="14">
        <f t="shared" si="1"/>
        <v>0</v>
      </c>
      <c r="X14" s="62"/>
      <c r="Y14" s="62"/>
      <c r="Z14" s="62"/>
      <c r="AA14" s="111">
        <f>X8</f>
        <v>0</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50</v>
      </c>
      <c r="J15" s="6">
        <f>IF(I15="Y",G15,0)</f>
        <v>0</v>
      </c>
      <c r="K15" s="121"/>
      <c r="M15" s="339" t="s">
        <v>41</v>
      </c>
      <c r="N15" s="55"/>
      <c r="O15" s="342"/>
      <c r="P15" s="52">
        <v>1</v>
      </c>
      <c r="Q15" s="55"/>
      <c r="R15" s="90" t="s">
        <v>49</v>
      </c>
      <c r="S15" s="55"/>
      <c r="T15" s="87">
        <f t="shared" si="0"/>
        <v>1</v>
      </c>
      <c r="U15" s="55"/>
      <c r="V15" s="89" t="s">
        <v>50</v>
      </c>
      <c r="W15" s="14">
        <f t="shared" si="1"/>
        <v>0</v>
      </c>
      <c r="X15" s="62"/>
      <c r="Y15" s="62"/>
      <c r="Z15" s="62"/>
      <c r="AA15" s="111">
        <f>X9</f>
        <v>0</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50</v>
      </c>
      <c r="J16" s="6">
        <f>IF(I16="Y",G16,0)</f>
        <v>0</v>
      </c>
      <c r="K16" s="121"/>
      <c r="M16" s="339" t="s">
        <v>40</v>
      </c>
      <c r="N16" s="55"/>
      <c r="O16" s="342"/>
      <c r="P16" s="52">
        <v>1</v>
      </c>
      <c r="Q16" s="55"/>
      <c r="R16" s="90" t="s">
        <v>49</v>
      </c>
      <c r="S16" s="55"/>
      <c r="T16" s="87">
        <f t="shared" si="0"/>
        <v>1</v>
      </c>
      <c r="U16" s="55"/>
      <c r="V16" s="88" t="s">
        <v>50</v>
      </c>
      <c r="W16" s="14">
        <f t="shared" si="1"/>
        <v>0</v>
      </c>
      <c r="X16" s="62">
        <v>1</v>
      </c>
      <c r="Y16" s="62"/>
      <c r="Z16" s="62"/>
      <c r="AA16" s="111">
        <f>X11</f>
        <v>0</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50</v>
      </c>
      <c r="W17" s="14">
        <f t="shared" si="1"/>
        <v>0</v>
      </c>
      <c r="X17" s="62"/>
      <c r="Y17" s="62"/>
      <c r="Z17" s="62"/>
      <c r="AA17" s="111">
        <f>X13</f>
        <v>0</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50</v>
      </c>
      <c r="W18" s="14">
        <f t="shared" si="1"/>
        <v>0</v>
      </c>
      <c r="X18" s="62">
        <f>IF(OR(R18="N",W18&gt;0),1,0)</f>
        <v>0</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50</v>
      </c>
      <c r="W19" s="14">
        <f t="shared" si="1"/>
        <v>0</v>
      </c>
      <c r="X19" s="62">
        <f>IF(OR(R19="N",W19&gt;0),1,0)</f>
        <v>0</v>
      </c>
      <c r="Y19" s="62"/>
      <c r="Z19" s="62"/>
      <c r="AA19" s="111">
        <f>X18</f>
        <v>0</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50</v>
      </c>
      <c r="W20" s="14">
        <f t="shared" si="1"/>
        <v>0</v>
      </c>
      <c r="X20" s="62"/>
      <c r="Y20" s="62"/>
      <c r="Z20" s="62"/>
      <c r="AA20" s="113">
        <f>X19</f>
        <v>0</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0</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0</v>
      </c>
      <c r="J22" s="6"/>
      <c r="K22" s="121"/>
      <c r="M22" s="339" t="s">
        <v>11</v>
      </c>
      <c r="N22" s="55"/>
      <c r="O22" s="342"/>
      <c r="P22" s="52">
        <v>0.5</v>
      </c>
      <c r="Q22" s="55"/>
      <c r="R22" s="90" t="s">
        <v>49</v>
      </c>
      <c r="S22" s="55"/>
      <c r="T22" s="87">
        <f t="shared" si="0"/>
        <v>0.5</v>
      </c>
      <c r="U22" s="55"/>
      <c r="V22" s="89" t="s">
        <v>50</v>
      </c>
      <c r="W22" s="14">
        <f t="shared" si="1"/>
        <v>0</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50</v>
      </c>
      <c r="W23" s="14">
        <f t="shared" si="1"/>
        <v>0</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50</v>
      </c>
      <c r="J24" s="6">
        <f>IF(I24="Y",G24,0)</f>
        <v>0</v>
      </c>
      <c r="K24" s="121">
        <f>IF(OR(J24,J25,J26&gt;0),1,0)</f>
        <v>0</v>
      </c>
      <c r="M24" s="339" t="s">
        <v>12</v>
      </c>
      <c r="N24" s="53"/>
      <c r="O24" s="342"/>
      <c r="P24" s="52">
        <v>0.5</v>
      </c>
      <c r="Q24" s="53"/>
      <c r="R24" s="90" t="s">
        <v>49</v>
      </c>
      <c r="S24" s="53"/>
      <c r="T24" s="87">
        <f>IF(R24="Y",P24*$L$6,"")</f>
        <v>0.5</v>
      </c>
      <c r="U24" s="53"/>
      <c r="V24" s="89" t="s">
        <v>50</v>
      </c>
      <c r="W24" s="14">
        <f>IF(V24="Y", T24, 0)</f>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50</v>
      </c>
      <c r="J25" s="6">
        <f>IF(I25="Y",G25,0)</f>
        <v>0</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50</v>
      </c>
      <c r="J26" s="6">
        <f>IF(I26="Y",G26,0)</f>
        <v>0</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50</v>
      </c>
      <c r="J32" s="6">
        <f>IF(I32="Y",G32,0)</f>
        <v>0</v>
      </c>
      <c r="K32" s="121">
        <f>IF(I32="Y",1,0)</f>
        <v>0</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50</v>
      </c>
      <c r="W34" s="14">
        <f>IF(V34="Y", T34, 0)</f>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50</v>
      </c>
      <c r="J38" s="6">
        <f t="shared" si="4"/>
        <v>0</v>
      </c>
      <c r="K38" s="121">
        <f t="shared" si="5"/>
        <v>0</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50</v>
      </c>
      <c r="J40" s="6">
        <f t="shared" si="4"/>
        <v>0</v>
      </c>
      <c r="K40" s="121">
        <f t="shared" si="5"/>
        <v>0</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50</v>
      </c>
      <c r="J41" s="6">
        <f t="shared" si="4"/>
        <v>0</v>
      </c>
      <c r="K41" s="121">
        <f t="shared" si="5"/>
        <v>0</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50</v>
      </c>
      <c r="J42" s="6">
        <f t="shared" si="4"/>
        <v>0</v>
      </c>
      <c r="K42" s="121">
        <f t="shared" si="5"/>
        <v>0</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0</v>
      </c>
      <c r="J43" s="7"/>
      <c r="K43" s="121"/>
      <c r="M43" s="443" t="s">
        <v>62</v>
      </c>
      <c r="N43" s="59"/>
      <c r="O43" s="445">
        <f>IF(AA21=0,0,VLOOKUP(O39,Lookups!A2:C10,IF(O42="Industrial",2,3),TRUE))</f>
        <v>0</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Note: Not all mandatory issues have been met</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50</v>
      </c>
      <c r="J47" s="6">
        <f>IF(I47="Y",G47,0)</f>
        <v>0</v>
      </c>
      <c r="K47" s="121">
        <f>IF(I47="Y",1,0)</f>
        <v>0</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mergeCells count="63">
    <mergeCell ref="O42:V42"/>
    <mergeCell ref="C38:D38"/>
    <mergeCell ref="C39:D39"/>
    <mergeCell ref="C40:D40"/>
    <mergeCell ref="C41:D41"/>
    <mergeCell ref="M39:M40"/>
    <mergeCell ref="O39:V40"/>
    <mergeCell ref="C30:D30"/>
    <mergeCell ref="C31:D31"/>
    <mergeCell ref="C32:D32"/>
    <mergeCell ref="C36:D36"/>
    <mergeCell ref="C37:D37"/>
    <mergeCell ref="C17:D17"/>
    <mergeCell ref="C24:D24"/>
    <mergeCell ref="G26:G27"/>
    <mergeCell ref="I26:I27"/>
    <mergeCell ref="O4:O5"/>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38" customHeight="1" thickBot="1">
      <c r="A5" s="157"/>
      <c r="B5" s="158"/>
      <c r="C5" s="548" t="s">
        <v>145</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49</v>
      </c>
      <c r="J17" s="190">
        <f>IF(I17="Y",G17,0)</f>
        <v>2</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49</v>
      </c>
      <c r="J18" s="190">
        <f>IF(I18="Y",G18,0)</f>
        <v>4</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49</v>
      </c>
      <c r="J20" s="190">
        <f>IF(I20="Y",G20,0)</f>
        <v>8</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49</v>
      </c>
      <c r="J21" s="190">
        <f>IF(I21="Y",G21,0)</f>
        <v>12</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49</v>
      </c>
      <c r="J28" s="190">
        <f>IF(I28="Y",G28,0)</f>
        <v>4</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49</v>
      </c>
      <c r="J30" s="190">
        <f>IF(I30="Y",G30,0)</f>
        <v>2</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50</v>
      </c>
      <c r="J34" s="190">
        <f>IF(I34="Y",G34,0)</f>
        <v>0</v>
      </c>
      <c r="K34" s="121">
        <f>IF(I34="Y",1,0)</f>
        <v>0</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2" t="s">
        <v>164</v>
      </c>
      <c r="D35" s="412"/>
      <c r="E35" s="219">
        <v>2.5</v>
      </c>
      <c r="F35" s="85"/>
      <c r="G35" s="83">
        <f>E35*$A$33</f>
        <v>5</v>
      </c>
      <c r="H35" s="85"/>
      <c r="I35" s="200" t="s">
        <v>49</v>
      </c>
      <c r="J35" s="190">
        <f>IF(I35="Y",G35,0)</f>
        <v>5</v>
      </c>
      <c r="K35" s="121">
        <f>IF(I35="Y",1,0)</f>
        <v>1</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50</v>
      </c>
      <c r="J42" s="190">
        <f t="shared" si="5"/>
        <v>0</v>
      </c>
      <c r="K42" s="121">
        <f t="shared" si="6"/>
        <v>0</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0.76500000000000001</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50</v>
      </c>
      <c r="J45" s="190">
        <f t="shared" si="5"/>
        <v>0</v>
      </c>
      <c r="K45" s="121">
        <f t="shared" si="6"/>
        <v>0</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551" t="s">
        <v>61</v>
      </c>
      <c r="P46" s="552"/>
      <c r="Q46" s="552"/>
      <c r="R46" s="552"/>
      <c r="S46" s="552"/>
      <c r="T46" s="552"/>
      <c r="U46" s="552"/>
      <c r="V46" s="553"/>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4</v>
      </c>
      <c r="J47" s="232"/>
      <c r="K47" s="121"/>
      <c r="M47" s="545" t="s">
        <v>62</v>
      </c>
      <c r="N47" s="247"/>
      <c r="O47" s="445">
        <f>IF(AA25=0,0,VLOOKUP(O43,Lookups!A2:C10,IF(O46="Industrial",2,3),TRUE))</f>
        <v>3</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50</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143" t="s">
        <v>130</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28" t="s">
        <v>94</v>
      </c>
      <c r="D68" s="528"/>
      <c r="E68" s="219"/>
      <c r="F68" s="229"/>
      <c r="G68" s="274" t="s">
        <v>131</v>
      </c>
      <c r="H68" s="273"/>
      <c r="I68" s="273"/>
      <c r="J68" s="273"/>
      <c r="K68" s="273"/>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506" t="s">
        <v>131</v>
      </c>
      <c r="H70" s="506"/>
      <c r="I70" s="506"/>
      <c r="J70" s="506"/>
      <c r="K70" s="506"/>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506" t="s">
        <v>131</v>
      </c>
      <c r="H71" s="506"/>
      <c r="I71" s="506"/>
      <c r="J71" s="506"/>
      <c r="K71" s="506"/>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506" t="s">
        <v>131</v>
      </c>
      <c r="H72" s="506"/>
      <c r="I72" s="506"/>
      <c r="J72" s="506"/>
      <c r="K72" s="506"/>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5" t="s">
        <v>110</v>
      </c>
      <c r="D73" s="555"/>
      <c r="E73" s="219"/>
      <c r="F73" s="229"/>
      <c r="G73" s="557" t="s">
        <v>131</v>
      </c>
      <c r="H73" s="557"/>
      <c r="I73" s="557"/>
      <c r="J73" s="557"/>
      <c r="K73" s="55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6" t="s">
        <v>132</v>
      </c>
      <c r="D74" s="556"/>
      <c r="E74" s="275"/>
      <c r="F74" s="278"/>
      <c r="G74" s="506" t="s">
        <v>131</v>
      </c>
      <c r="H74" s="506"/>
      <c r="I74" s="506"/>
      <c r="J74" s="506"/>
      <c r="K74" s="506"/>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5"/>
      <c r="D76" s="485"/>
      <c r="E76" s="485"/>
      <c r="F76" s="485"/>
      <c r="G76" s="485"/>
      <c r="H76" s="485"/>
      <c r="I76" s="485"/>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4"/>
      <c r="D77" s="554"/>
      <c r="E77" s="554"/>
      <c r="F77" s="554"/>
      <c r="G77" s="554"/>
      <c r="H77" s="554"/>
      <c r="I77" s="554"/>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5">
    <mergeCell ref="G71:K71"/>
    <mergeCell ref="C77:I77"/>
    <mergeCell ref="C76:I76"/>
    <mergeCell ref="C72:D72"/>
    <mergeCell ref="C73:D73"/>
    <mergeCell ref="C74:D74"/>
    <mergeCell ref="G72:K72"/>
    <mergeCell ref="G73:K73"/>
    <mergeCell ref="G74:K74"/>
    <mergeCell ref="C71:D71"/>
    <mergeCell ref="C67:D67"/>
    <mergeCell ref="C68:D68"/>
    <mergeCell ref="C69:D69"/>
    <mergeCell ref="C70:D70"/>
    <mergeCell ref="M47:M48"/>
    <mergeCell ref="C62:D62"/>
    <mergeCell ref="C63:D63"/>
    <mergeCell ref="C64:D64"/>
    <mergeCell ref="C65:D65"/>
    <mergeCell ref="C66:D66"/>
    <mergeCell ref="G70:K70"/>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1:AO12"/>
    <mergeCell ref="AI13:AO15"/>
    <mergeCell ref="AA11:AB11"/>
    <mergeCell ref="C12:D12"/>
    <mergeCell ref="C13:D13"/>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3.25" customHeight="1" thickBot="1">
      <c r="C5" s="558" t="s">
        <v>144</v>
      </c>
      <c r="D5" s="559"/>
      <c r="E5" s="559"/>
      <c r="F5" s="559"/>
      <c r="G5" s="559"/>
      <c r="H5" s="559"/>
      <c r="I5" s="559"/>
      <c r="J5" s="559"/>
      <c r="K5" s="559"/>
      <c r="L5" s="559"/>
      <c r="M5" s="559"/>
      <c r="N5" s="559"/>
      <c r="O5" s="559"/>
      <c r="P5" s="559"/>
      <c r="Q5" s="559"/>
      <c r="R5" s="559"/>
      <c r="S5" s="559"/>
      <c r="T5" s="559"/>
      <c r="U5" s="559"/>
      <c r="V5" s="560"/>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18" t="s">
        <v>76</v>
      </c>
      <c r="AB10" s="518"/>
      <c r="AC10" s="146"/>
      <c r="AD10" s="146"/>
      <c r="AE10" s="146"/>
      <c r="AF10" s="146"/>
      <c r="AG10" s="146"/>
      <c r="AH10" s="146"/>
      <c r="AI10" s="410" t="s">
        <v>170</v>
      </c>
      <c r="AJ10" s="410"/>
      <c r="AK10" s="410"/>
      <c r="AL10" s="410"/>
      <c r="AM10" s="410"/>
      <c r="AN10" s="410"/>
      <c r="AO10" s="410"/>
      <c r="AP10" s="146"/>
      <c r="AQ10" s="146"/>
      <c r="AR10" s="146"/>
      <c r="AS10" s="146"/>
      <c r="AT10" s="146"/>
      <c r="AU10" s="146"/>
      <c r="AV10" s="146"/>
      <c r="AW10" s="146"/>
      <c r="AX10" s="146"/>
      <c r="AY10" s="146"/>
      <c r="AZ10" s="146"/>
      <c r="BA10" s="146"/>
    </row>
    <row r="11" spans="1:53" ht="15.75">
      <c r="C11" s="519" t="s">
        <v>68</v>
      </c>
      <c r="D11" s="520"/>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0"/>
      <c r="AJ11" s="410"/>
      <c r="AK11" s="410"/>
      <c r="AL11" s="410"/>
      <c r="AM11" s="410"/>
      <c r="AN11" s="410"/>
      <c r="AO11" s="410"/>
      <c r="AP11" s="146"/>
      <c r="AQ11" s="146"/>
      <c r="AR11" s="146"/>
      <c r="AS11" s="146"/>
      <c r="AT11" s="146"/>
      <c r="AU11" s="146"/>
      <c r="AV11" s="146"/>
      <c r="AW11" s="146"/>
      <c r="AX11" s="146"/>
      <c r="AY11" s="146"/>
      <c r="AZ11" s="146"/>
      <c r="BA11" s="146"/>
    </row>
    <row r="12" spans="1:53" ht="15.75">
      <c r="C12" s="521" t="s">
        <v>69</v>
      </c>
      <c r="D12" s="52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1" t="s">
        <v>171</v>
      </c>
      <c r="AJ12" s="411"/>
      <c r="AK12" s="411"/>
      <c r="AL12" s="411"/>
      <c r="AM12" s="411"/>
      <c r="AN12" s="411"/>
      <c r="AO12" s="411"/>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1"/>
      <c r="AJ13" s="411"/>
      <c r="AK13" s="411"/>
      <c r="AL13" s="411"/>
      <c r="AM13" s="411"/>
      <c r="AN13" s="411"/>
      <c r="AO13" s="411"/>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5</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2" t="s">
        <v>4</v>
      </c>
      <c r="D16" s="522"/>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42</v>
      </c>
      <c r="D17" s="522"/>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3" t="s">
        <v>5</v>
      </c>
      <c r="D18" s="523"/>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87</v>
      </c>
      <c r="D19" s="523"/>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4" t="s">
        <v>161</v>
      </c>
      <c r="D20" s="524"/>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3" t="s">
        <v>72</v>
      </c>
      <c r="D21" s="514"/>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73</v>
      </c>
      <c r="D22" s="514"/>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3" t="s">
        <v>88</v>
      </c>
      <c r="D23" s="514"/>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5" t="s">
        <v>74</v>
      </c>
      <c r="D24" s="526"/>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7" t="s">
        <v>89</v>
      </c>
      <c r="D26" s="527"/>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3" t="s">
        <v>160</v>
      </c>
      <c r="D27" s="523"/>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3" t="s">
        <v>44</v>
      </c>
      <c r="D28" s="523"/>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1" t="s">
        <v>79</v>
      </c>
      <c r="D29" s="532"/>
      <c r="E29" s="228">
        <v>1</v>
      </c>
      <c r="F29" s="229"/>
      <c r="G29" s="452">
        <f>E29*$A$26</f>
        <v>2</v>
      </c>
      <c r="H29" s="135"/>
      <c r="I29" s="529" t="s">
        <v>50</v>
      </c>
      <c r="J29" s="190">
        <f>IF(I29="Y",G29,0)</f>
        <v>0</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3"/>
      <c r="D30" s="534"/>
      <c r="G30" s="453"/>
      <c r="I30" s="530"/>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8</v>
      </c>
      <c r="J31" s="190"/>
      <c r="K31" s="121"/>
      <c r="M31" s="230" t="s">
        <v>17</v>
      </c>
      <c r="N31" s="85"/>
      <c r="O31" s="231"/>
      <c r="P31" s="205">
        <v>1</v>
      </c>
      <c r="Q31" s="85"/>
      <c r="R31" s="90" t="s">
        <v>49</v>
      </c>
      <c r="S31" s="85"/>
      <c r="T31" s="87">
        <f t="shared" si="2"/>
        <v>1</v>
      </c>
      <c r="U31" s="85"/>
      <c r="V31" s="325" t="s">
        <v>49</v>
      </c>
      <c r="W31" s="207">
        <f t="shared" si="3"/>
        <v>1</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7" t="s">
        <v>90</v>
      </c>
      <c r="D32" s="527"/>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28" t="s">
        <v>80</v>
      </c>
      <c r="D33" s="528"/>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2" t="s">
        <v>164</v>
      </c>
      <c r="D34" s="412"/>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1" t="s">
        <v>81</v>
      </c>
      <c r="D35" s="521"/>
      <c r="E35" s="233">
        <v>2.5</v>
      </c>
      <c r="F35" s="85"/>
      <c r="G35" s="83">
        <f>E35*$A$32</f>
        <v>5</v>
      </c>
      <c r="H35" s="85"/>
      <c r="I35" s="200" t="s">
        <v>49</v>
      </c>
      <c r="J35" s="190">
        <f>IF(I35="Y",G35,0)</f>
        <v>5</v>
      </c>
      <c r="K35" s="121">
        <f>IF(I35="Y",1,0)</f>
        <v>1</v>
      </c>
      <c r="M35" s="202" t="s">
        <v>16</v>
      </c>
      <c r="N35" s="85"/>
      <c r="O35" s="212"/>
      <c r="P35" s="205">
        <v>0.5</v>
      </c>
      <c r="Q35" s="85"/>
      <c r="R35" s="90" t="s">
        <v>49</v>
      </c>
      <c r="S35" s="85"/>
      <c r="T35" s="87">
        <f t="shared" si="2"/>
        <v>0.5</v>
      </c>
      <c r="U35" s="85"/>
      <c r="V35" s="325" t="s">
        <v>49</v>
      </c>
      <c r="W35" s="207">
        <f t="shared" si="3"/>
        <v>0.5</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325" t="s">
        <v>49</v>
      </c>
      <c r="W38" s="207">
        <f>IF(V38="Y", T38, 0)</f>
        <v>0.5</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28" t="s">
        <v>35</v>
      </c>
      <c r="D39" s="528"/>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28" t="s">
        <v>46</v>
      </c>
      <c r="D40" s="528"/>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26</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28" t="s">
        <v>45</v>
      </c>
      <c r="D41" s="528"/>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28" t="s">
        <v>86</v>
      </c>
      <c r="D42" s="528"/>
      <c r="E42" s="219"/>
      <c r="F42" s="85"/>
      <c r="G42" s="83"/>
      <c r="H42" s="85"/>
      <c r="I42" s="83"/>
      <c r="J42" s="190">
        <f t="shared" si="5"/>
        <v>0</v>
      </c>
      <c r="K42" s="121">
        <f t="shared" si="6"/>
        <v>0</v>
      </c>
      <c r="M42" s="535" t="s">
        <v>71</v>
      </c>
      <c r="N42" s="242"/>
      <c r="O42" s="466">
        <f>(I54+V40)/(G54+T40)</f>
        <v>0.86</v>
      </c>
      <c r="P42" s="466"/>
      <c r="Q42" s="466"/>
      <c r="R42" s="466"/>
      <c r="S42" s="466"/>
      <c r="T42" s="466"/>
      <c r="U42" s="466"/>
      <c r="V42" s="467"/>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3" t="s">
        <v>33</v>
      </c>
      <c r="D43" s="414"/>
      <c r="E43" s="219">
        <v>3</v>
      </c>
      <c r="F43" s="85"/>
      <c r="G43" s="83">
        <f t="shared" si="4"/>
        <v>12</v>
      </c>
      <c r="H43" s="85"/>
      <c r="I43" s="200" t="s">
        <v>49</v>
      </c>
      <c r="J43" s="190">
        <f t="shared" si="5"/>
        <v>12</v>
      </c>
      <c r="K43" s="121">
        <f t="shared" si="6"/>
        <v>1</v>
      </c>
      <c r="M43" s="536"/>
      <c r="N43" s="243"/>
      <c r="O43" s="468"/>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2" t="s">
        <v>43</v>
      </c>
      <c r="D44" s="412"/>
      <c r="E44" s="219">
        <v>4</v>
      </c>
      <c r="F44" s="85"/>
      <c r="G44" s="83">
        <f t="shared" si="4"/>
        <v>16</v>
      </c>
      <c r="H44" s="85"/>
      <c r="I44" s="200" t="s">
        <v>49</v>
      </c>
      <c r="J44" s="190">
        <f t="shared" si="5"/>
        <v>16</v>
      </c>
      <c r="K44" s="121">
        <f t="shared" si="6"/>
        <v>1</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2" t="s">
        <v>151</v>
      </c>
      <c r="D45" s="412"/>
      <c r="E45" s="219">
        <v>5</v>
      </c>
      <c r="F45" s="85"/>
      <c r="G45" s="83">
        <f t="shared" si="4"/>
        <v>20</v>
      </c>
      <c r="H45" s="85"/>
      <c r="I45" s="200" t="s">
        <v>49</v>
      </c>
      <c r="J45" s="190">
        <f t="shared" si="5"/>
        <v>20</v>
      </c>
      <c r="K45" s="121">
        <f t="shared" si="6"/>
        <v>1</v>
      </c>
      <c r="M45" s="244" t="s">
        <v>63</v>
      </c>
      <c r="N45" s="245"/>
      <c r="O45" s="458" t="s">
        <v>61</v>
      </c>
      <c r="P45" s="459"/>
      <c r="Q45" s="459"/>
      <c r="R45" s="459"/>
      <c r="S45" s="459"/>
      <c r="T45" s="459"/>
      <c r="U45" s="459"/>
      <c r="V45" s="460"/>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20</v>
      </c>
      <c r="J46" s="232"/>
      <c r="K46" s="121"/>
      <c r="M46" s="545" t="s">
        <v>62</v>
      </c>
      <c r="N46" s="247"/>
      <c r="O46" s="445" t="str">
        <f>IF(AA24=0,0,VLOOKUP(O42,Lookups!A2:C10,IF(O45="Industrial",2,3),TRUE))</f>
        <v>5 + Exemplary</v>
      </c>
      <c r="P46" s="445"/>
      <c r="Q46" s="445"/>
      <c r="R46" s="445"/>
      <c r="S46" s="445"/>
      <c r="T46" s="445"/>
      <c r="U46" s="445"/>
      <c r="V46" s="446"/>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6"/>
      <c r="N47" s="249"/>
      <c r="O47" s="447"/>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7" t="str">
        <f>IF(AA24=0,AG14,"")</f>
        <v/>
      </c>
      <c r="P48" s="537"/>
      <c r="Q48" s="537"/>
      <c r="R48" s="537"/>
      <c r="S48" s="537"/>
      <c r="T48" s="537"/>
      <c r="U48" s="537"/>
      <c r="V48" s="537"/>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19" t="s">
        <v>34</v>
      </c>
      <c r="D49" s="520"/>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19" t="s">
        <v>27</v>
      </c>
      <c r="D50" s="520"/>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38" t="s">
        <v>91</v>
      </c>
      <c r="D51" s="53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60</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28" t="s">
        <v>98</v>
      </c>
      <c r="D58" s="528"/>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15.75">
      <c r="C59" s="257" t="s">
        <v>125</v>
      </c>
      <c r="D59" s="258"/>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6" t="s">
        <v>126</v>
      </c>
      <c r="D60" s="477"/>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6"/>
      <c r="D61" s="493"/>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28" t="s">
        <v>103</v>
      </c>
      <c r="D62" s="528"/>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28" t="s">
        <v>104</v>
      </c>
      <c r="D63" s="528"/>
      <c r="E63" s="219">
        <v>0</v>
      </c>
      <c r="F63" s="229"/>
      <c r="G63" s="136"/>
      <c r="H63" s="134"/>
      <c r="I63" s="200" t="s">
        <v>50</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28" t="s">
        <v>111</v>
      </c>
      <c r="D64" s="528"/>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38" t="s">
        <v>105</v>
      </c>
      <c r="D65" s="539"/>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1" t="s">
        <v>106</v>
      </c>
      <c r="D66" s="542"/>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28" t="s">
        <v>94</v>
      </c>
      <c r="D67" s="528"/>
      <c r="E67" s="219"/>
      <c r="F67" s="229"/>
      <c r="G67" s="500" t="s">
        <v>127</v>
      </c>
      <c r="H67" s="501"/>
      <c r="I67" s="501"/>
      <c r="J67" s="501"/>
      <c r="K67" s="501"/>
      <c r="L67" s="501"/>
      <c r="M67" s="502"/>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38" t="s">
        <v>102</v>
      </c>
      <c r="D68" s="53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1" t="s">
        <v>107</v>
      </c>
      <c r="D69" s="542"/>
      <c r="E69" s="219"/>
      <c r="F69" s="229"/>
      <c r="G69" s="497" t="s">
        <v>128</v>
      </c>
      <c r="H69" s="498"/>
      <c r="I69" s="498"/>
      <c r="J69" s="498"/>
      <c r="K69" s="498"/>
      <c r="L69" s="498"/>
      <c r="M69" s="499"/>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28" t="s">
        <v>108</v>
      </c>
      <c r="D70" s="528"/>
      <c r="E70" s="219"/>
      <c r="F70" s="229"/>
      <c r="G70" s="497" t="s">
        <v>129</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109</v>
      </c>
      <c r="D71" s="528"/>
      <c r="E71" s="219"/>
      <c r="F71" s="229"/>
      <c r="G71" s="497" t="s">
        <v>129</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110</v>
      </c>
      <c r="D72" s="528"/>
      <c r="E72" s="219"/>
      <c r="F72" s="229"/>
      <c r="G72" s="497" t="s">
        <v>129</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0" t="s">
        <v>101</v>
      </c>
      <c r="D73" s="540"/>
      <c r="E73" s="219"/>
      <c r="F73" s="229"/>
      <c r="G73" s="497" t="s">
        <v>129</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4">
    <mergeCell ref="C22:D22"/>
    <mergeCell ref="C2:I2"/>
    <mergeCell ref="O7:O8"/>
    <mergeCell ref="AA10:AB10"/>
    <mergeCell ref="C11:D11"/>
    <mergeCell ref="C12:D12"/>
    <mergeCell ref="C16:D16"/>
    <mergeCell ref="C5:V5"/>
    <mergeCell ref="C17:D17"/>
    <mergeCell ref="C18:D18"/>
    <mergeCell ref="C19:D19"/>
    <mergeCell ref="C20:D20"/>
    <mergeCell ref="C21:D21"/>
    <mergeCell ref="C35:D35"/>
    <mergeCell ref="C23:D23"/>
    <mergeCell ref="C24:D24"/>
    <mergeCell ref="C26:D26"/>
    <mergeCell ref="C27:D27"/>
    <mergeCell ref="C28:D28"/>
    <mergeCell ref="C29:D30"/>
    <mergeCell ref="G29:G30"/>
    <mergeCell ref="I29:I30"/>
    <mergeCell ref="C32:D32"/>
    <mergeCell ref="C33:D33"/>
    <mergeCell ref="C34:D34"/>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C73:D73"/>
    <mergeCell ref="G73:I73"/>
    <mergeCell ref="C68:D68"/>
    <mergeCell ref="C69:D69"/>
    <mergeCell ref="C70:D70"/>
    <mergeCell ref="G70:I70"/>
    <mergeCell ref="G69:M69"/>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topLeftCell="B1" workbookViewId="0"/>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2" t="s">
        <v>199</v>
      </c>
      <c r="D2" s="512"/>
      <c r="E2" s="512"/>
      <c r="F2" s="512"/>
      <c r="G2" s="512"/>
      <c r="H2" s="512"/>
      <c r="I2" s="512"/>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163</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54"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55"/>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178</v>
      </c>
      <c r="D33" s="433"/>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8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27.5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0.88500000000000001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8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8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8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8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2:D72"/>
    <mergeCell ref="G66:K66"/>
    <mergeCell ref="G68:K68"/>
    <mergeCell ref="G69:K69"/>
    <mergeCell ref="G70:K70"/>
    <mergeCell ref="G71:K71"/>
    <mergeCell ref="G72:K72"/>
    <mergeCell ref="C69:D69"/>
    <mergeCell ref="C70:D70"/>
    <mergeCell ref="C71:D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C2:I2"/>
    <mergeCell ref="C5:V5"/>
    <mergeCell ref="O6:O7"/>
    <mergeCell ref="AA9:AB9"/>
    <mergeCell ref="C11:D1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B1" s="39"/>
      <c r="C1" s="39"/>
      <c r="D1" s="39"/>
      <c r="E1" s="39"/>
      <c r="F1" s="39"/>
      <c r="G1" s="39"/>
      <c r="H1" s="39"/>
      <c r="I1" s="39"/>
      <c r="J1" s="39"/>
      <c r="K1" s="31"/>
      <c r="L1" s="39"/>
      <c r="M1" s="39"/>
      <c r="N1" s="39"/>
      <c r="O1" s="39"/>
      <c r="P1" s="39"/>
      <c r="Q1" s="39"/>
      <c r="R1" s="35"/>
      <c r="S1" s="39"/>
      <c r="T1" s="35"/>
      <c r="U1" s="39"/>
      <c r="V1" s="35"/>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B2" s="39"/>
      <c r="C2" s="512" t="s">
        <v>147</v>
      </c>
      <c r="D2" s="512"/>
      <c r="E2" s="512"/>
      <c r="F2" s="512"/>
      <c r="G2" s="512"/>
      <c r="H2" s="512"/>
      <c r="I2" s="512"/>
      <c r="J2" s="39"/>
      <c r="K2" s="115"/>
      <c r="L2" s="76"/>
      <c r="M2" s="76"/>
      <c r="N2" s="76"/>
      <c r="O2" s="76"/>
      <c r="P2" s="76"/>
      <c r="Q2" s="76"/>
      <c r="R2" s="76"/>
      <c r="S2" s="76"/>
      <c r="T2" s="76"/>
      <c r="U2" s="76"/>
      <c r="V2" s="76"/>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B3" s="39"/>
      <c r="C3" s="39"/>
      <c r="D3" s="39"/>
      <c r="E3" s="39"/>
      <c r="F3" s="39"/>
      <c r="G3" s="39"/>
      <c r="H3" s="39"/>
      <c r="I3" s="39"/>
      <c r="J3" s="39"/>
      <c r="K3" s="31"/>
      <c r="L3" s="39"/>
      <c r="M3" s="39"/>
      <c r="N3" s="39"/>
      <c r="O3" s="39"/>
      <c r="P3" s="39"/>
      <c r="Q3" s="39"/>
      <c r="R3" s="35"/>
      <c r="S3" s="39"/>
      <c r="T3" s="35"/>
      <c r="U3" s="39"/>
      <c r="V3" s="35"/>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B4" s="39"/>
      <c r="C4" s="280" t="s">
        <v>112</v>
      </c>
      <c r="D4" s="281"/>
      <c r="E4" s="281"/>
      <c r="F4" s="281"/>
      <c r="G4" s="281"/>
      <c r="H4" s="281"/>
      <c r="I4" s="281"/>
      <c r="J4" s="281"/>
      <c r="K4" s="282"/>
      <c r="L4" s="281"/>
      <c r="M4" s="281"/>
      <c r="N4" s="281"/>
      <c r="O4" s="281"/>
      <c r="P4" s="281"/>
      <c r="Q4" s="281"/>
      <c r="R4" s="283"/>
      <c r="S4" s="281"/>
      <c r="T4" s="283"/>
      <c r="U4" s="281"/>
      <c r="V4" s="284"/>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7" customHeight="1" thickBot="1">
      <c r="A5" s="157"/>
      <c r="B5" s="71"/>
      <c r="C5" s="573" t="s">
        <v>143</v>
      </c>
      <c r="D5" s="574"/>
      <c r="E5" s="574"/>
      <c r="F5" s="574"/>
      <c r="G5" s="574"/>
      <c r="H5" s="574"/>
      <c r="I5" s="574"/>
      <c r="J5" s="574"/>
      <c r="K5" s="574"/>
      <c r="L5" s="574"/>
      <c r="M5" s="574"/>
      <c r="N5" s="574"/>
      <c r="O5" s="574"/>
      <c r="P5" s="574"/>
      <c r="Q5" s="574"/>
      <c r="R5" s="574"/>
      <c r="S5" s="574"/>
      <c r="T5" s="574"/>
      <c r="U5" s="574"/>
      <c r="V5" s="575"/>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71"/>
      <c r="C6" s="285"/>
      <c r="D6" s="285"/>
      <c r="E6" s="285"/>
      <c r="F6" s="285"/>
      <c r="G6" s="285"/>
      <c r="H6" s="285"/>
      <c r="I6" s="285"/>
      <c r="J6" s="285"/>
      <c r="K6" s="285"/>
      <c r="L6" s="285"/>
      <c r="M6" s="285"/>
      <c r="N6" s="285"/>
      <c r="O6" s="285"/>
      <c r="P6" s="285"/>
      <c r="Q6" s="285"/>
      <c r="R6" s="285"/>
      <c r="S6" s="285"/>
      <c r="T6" s="285"/>
      <c r="U6" s="285"/>
      <c r="V6" s="285"/>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B7" s="39"/>
      <c r="C7" s="45" t="s">
        <v>67</v>
      </c>
      <c r="D7" s="39"/>
      <c r="E7" s="39"/>
      <c r="F7" s="39"/>
      <c r="G7" s="39"/>
      <c r="H7" s="39"/>
      <c r="I7" s="39"/>
      <c r="J7" s="39"/>
      <c r="K7" s="31"/>
      <c r="L7" s="39"/>
      <c r="M7" s="45" t="s">
        <v>66</v>
      </c>
      <c r="N7" s="26"/>
      <c r="O7" s="456" t="s">
        <v>47</v>
      </c>
      <c r="P7" s="26"/>
      <c r="Q7" s="26"/>
      <c r="R7" s="27"/>
      <c r="S7" s="26"/>
      <c r="T7" s="27"/>
      <c r="U7" s="26"/>
      <c r="V7" s="27"/>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71"/>
      <c r="C8" s="93" t="s">
        <v>54</v>
      </c>
      <c r="D8" s="94" t="s">
        <v>38</v>
      </c>
      <c r="E8" s="46"/>
      <c r="F8" s="30"/>
      <c r="G8" s="95" t="s">
        <v>52</v>
      </c>
      <c r="H8" s="30"/>
      <c r="I8" s="92" t="s">
        <v>75</v>
      </c>
      <c r="J8" s="70" t="s">
        <v>53</v>
      </c>
      <c r="K8" s="286" t="s">
        <v>76</v>
      </c>
      <c r="L8" s="71" t="s">
        <v>29</v>
      </c>
      <c r="M8" s="28"/>
      <c r="N8" s="29"/>
      <c r="O8" s="457"/>
      <c r="P8" s="29" t="s">
        <v>55</v>
      </c>
      <c r="Q8" s="29"/>
      <c r="R8" s="96" t="s">
        <v>48</v>
      </c>
      <c r="S8" s="29"/>
      <c r="T8" s="95" t="s">
        <v>52</v>
      </c>
      <c r="U8" s="29"/>
      <c r="V8" s="92"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71"/>
      <c r="C9" s="287"/>
      <c r="D9" s="288"/>
      <c r="E9" s="289"/>
      <c r="F9" s="290"/>
      <c r="G9" s="291"/>
      <c r="H9" s="290"/>
      <c r="I9" s="292"/>
      <c r="J9" s="70"/>
      <c r="K9" s="286"/>
      <c r="L9" s="71"/>
      <c r="M9" s="39"/>
      <c r="N9" s="293"/>
      <c r="O9" s="294"/>
      <c r="P9" s="293"/>
      <c r="Q9" s="293"/>
      <c r="R9" s="295"/>
      <c r="S9" s="293"/>
      <c r="T9" s="291"/>
      <c r="U9" s="293"/>
      <c r="V9" s="292"/>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74"/>
      <c r="C10" s="50" t="s">
        <v>39</v>
      </c>
      <c r="D10" s="39"/>
      <c r="E10" s="39"/>
      <c r="F10" s="34"/>
      <c r="G10" s="97" t="s">
        <v>2</v>
      </c>
      <c r="H10" s="34"/>
      <c r="I10" s="34"/>
      <c r="J10" s="6"/>
      <c r="K10" s="296"/>
      <c r="L10" s="11">
        <v>1</v>
      </c>
      <c r="M10" s="44" t="s">
        <v>78</v>
      </c>
      <c r="N10" s="31"/>
      <c r="O10" s="31"/>
      <c r="P10" s="31"/>
      <c r="Q10" s="31"/>
      <c r="R10" s="32"/>
      <c r="S10" s="31"/>
      <c r="T10" s="32"/>
      <c r="U10" s="31"/>
      <c r="V10" s="3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B11" s="39"/>
      <c r="C11" s="49" t="s">
        <v>1</v>
      </c>
      <c r="D11" s="75" t="s">
        <v>21</v>
      </c>
      <c r="E11" s="8">
        <v>1</v>
      </c>
      <c r="F11" s="55"/>
      <c r="G11" s="297">
        <f>E11*$A$10</f>
        <v>2</v>
      </c>
      <c r="H11" s="55"/>
      <c r="I11" s="298" t="s">
        <v>49</v>
      </c>
      <c r="J11" s="6">
        <f>IF(I11="Y",G11,0)</f>
        <v>2</v>
      </c>
      <c r="K11" s="299">
        <f>IF(I11="Y",1,0)</f>
        <v>1</v>
      </c>
      <c r="L11"/>
      <c r="M11" s="50" t="s">
        <v>24</v>
      </c>
      <c r="N11" s="35"/>
      <c r="O11" s="35"/>
      <c r="P11" s="35"/>
      <c r="Q11" s="35"/>
      <c r="R11" s="32"/>
      <c r="S11" s="35"/>
      <c r="T11" s="97" t="s">
        <v>2</v>
      </c>
      <c r="U11" s="35"/>
      <c r="V11" s="3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B12" s="39"/>
      <c r="C12" s="421" t="s">
        <v>68</v>
      </c>
      <c r="D12" s="422"/>
      <c r="E12" s="6">
        <v>1</v>
      </c>
      <c r="F12" s="55"/>
      <c r="G12" s="297">
        <f>E12*$A$10</f>
        <v>2</v>
      </c>
      <c r="H12" s="55"/>
      <c r="I12" s="298" t="s">
        <v>49</v>
      </c>
      <c r="J12" s="6">
        <f>IF(I12="Y",G12,0)</f>
        <v>2</v>
      </c>
      <c r="K12" s="300"/>
      <c r="L12" s="1"/>
      <c r="M12" s="279" t="s">
        <v>23</v>
      </c>
      <c r="N12" s="54"/>
      <c r="O12" s="91" t="s">
        <v>21</v>
      </c>
      <c r="P12" s="52">
        <v>2</v>
      </c>
      <c r="Q12" s="54"/>
      <c r="R12" s="90" t="s">
        <v>49</v>
      </c>
      <c r="S12" s="54"/>
      <c r="T12" s="301">
        <f t="shared" ref="T12:T27" si="0">IF(R12="Y",P12*$L$10,"")</f>
        <v>2</v>
      </c>
      <c r="U12" s="54"/>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B13" s="39"/>
      <c r="C13" s="449" t="s">
        <v>69</v>
      </c>
      <c r="D13" s="449"/>
      <c r="E13" s="6">
        <v>2</v>
      </c>
      <c r="F13" s="55"/>
      <c r="G13" s="297">
        <f>E13*$A$10</f>
        <v>4</v>
      </c>
      <c r="H13" s="55"/>
      <c r="I13" s="298" t="s">
        <v>49</v>
      </c>
      <c r="J13" s="6">
        <f>IF(I13="Y",G13,0)</f>
        <v>4</v>
      </c>
      <c r="K13" s="300"/>
      <c r="L13" s="1"/>
      <c r="M13" s="279" t="s">
        <v>9</v>
      </c>
      <c r="N13" s="55"/>
      <c r="O13" s="91" t="s">
        <v>21</v>
      </c>
      <c r="P13" s="52">
        <v>2</v>
      </c>
      <c r="Q13" s="55"/>
      <c r="R13" s="90" t="s">
        <v>49</v>
      </c>
      <c r="S13" s="55"/>
      <c r="T13" s="301">
        <f t="shared" si="0"/>
        <v>2</v>
      </c>
      <c r="U13" s="5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B14" s="39"/>
      <c r="C14" s="39"/>
      <c r="D14" s="99" t="s">
        <v>56</v>
      </c>
      <c r="E14" s="39"/>
      <c r="F14" s="38"/>
      <c r="G14" s="102">
        <f>SUM(G11:G13)</f>
        <v>8</v>
      </c>
      <c r="H14" s="38"/>
      <c r="I14" s="303">
        <f>SUM(J11:J13)</f>
        <v>8</v>
      </c>
      <c r="J14" s="6"/>
      <c r="K14" s="300"/>
      <c r="L14" s="1"/>
      <c r="M14" s="279" t="s">
        <v>6</v>
      </c>
      <c r="N14" s="55"/>
      <c r="O14" s="304"/>
      <c r="P14" s="52">
        <v>2</v>
      </c>
      <c r="Q14" s="55"/>
      <c r="R14" s="90" t="s">
        <v>49</v>
      </c>
      <c r="S14" s="55"/>
      <c r="T14" s="301">
        <f t="shared" si="0"/>
        <v>2</v>
      </c>
      <c r="U14" s="5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B15" s="39"/>
      <c r="C15" s="73"/>
      <c r="D15" s="73"/>
      <c r="E15" s="73"/>
      <c r="F15" s="73"/>
      <c r="G15" s="73"/>
      <c r="H15" s="73"/>
      <c r="I15" s="73"/>
      <c r="J15" s="73"/>
      <c r="K15" s="300"/>
      <c r="L15" s="1"/>
      <c r="M15" s="279" t="s">
        <v>14</v>
      </c>
      <c r="N15" s="55"/>
      <c r="O15" s="91" t="s">
        <v>21</v>
      </c>
      <c r="P15" s="52">
        <v>2</v>
      </c>
      <c r="Q15" s="55"/>
      <c r="R15" s="90" t="s">
        <v>49</v>
      </c>
      <c r="S15" s="55"/>
      <c r="T15" s="301">
        <f t="shared" si="0"/>
        <v>2</v>
      </c>
      <c r="U15" s="5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74"/>
      <c r="C16" s="50" t="s">
        <v>70</v>
      </c>
      <c r="D16" s="47"/>
      <c r="E16" s="39"/>
      <c r="F16" s="37"/>
      <c r="G16" s="98" t="s">
        <v>3</v>
      </c>
      <c r="H16" s="37"/>
      <c r="I16" s="43"/>
      <c r="J16" s="6"/>
      <c r="K16" s="300"/>
      <c r="L16" s="1"/>
      <c r="M16" s="279" t="s">
        <v>22</v>
      </c>
      <c r="N16" s="55"/>
      <c r="O16" s="304"/>
      <c r="P16" s="52">
        <v>2</v>
      </c>
      <c r="Q16" s="55"/>
      <c r="R16" s="90" t="s">
        <v>49</v>
      </c>
      <c r="S16" s="55"/>
      <c r="T16" s="301">
        <f t="shared" si="0"/>
        <v>2</v>
      </c>
      <c r="U16" s="5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B17" s="39"/>
      <c r="C17" s="441" t="s">
        <v>4</v>
      </c>
      <c r="D17" s="441"/>
      <c r="E17" s="80">
        <v>1</v>
      </c>
      <c r="F17" s="55"/>
      <c r="G17" s="297">
        <f>E17*$A$16</f>
        <v>2</v>
      </c>
      <c r="H17" s="55"/>
      <c r="I17" s="298" t="s">
        <v>49</v>
      </c>
      <c r="J17" s="6">
        <f>IF(I17="Y",G17,0)</f>
        <v>2</v>
      </c>
      <c r="K17" s="299">
        <f>IF(OR(J17,J18,J19,J20,J21&gt;0),1,0)</f>
        <v>1</v>
      </c>
      <c r="L17"/>
      <c r="M17" s="279" t="s">
        <v>36</v>
      </c>
      <c r="N17" s="55"/>
      <c r="O17" s="91" t="s">
        <v>21</v>
      </c>
      <c r="P17" s="52">
        <v>2</v>
      </c>
      <c r="Q17" s="55"/>
      <c r="R17" s="90" t="s">
        <v>49</v>
      </c>
      <c r="S17" s="55"/>
      <c r="T17" s="301">
        <f t="shared" si="0"/>
        <v>2</v>
      </c>
      <c r="U17" s="5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B18" s="39"/>
      <c r="C18" s="441" t="s">
        <v>42</v>
      </c>
      <c r="D18" s="441"/>
      <c r="E18" s="80">
        <v>2</v>
      </c>
      <c r="F18" s="55"/>
      <c r="G18" s="297">
        <f>E18*$A$16</f>
        <v>4</v>
      </c>
      <c r="H18" s="55"/>
      <c r="I18" s="298" t="s">
        <v>49</v>
      </c>
      <c r="J18" s="6">
        <f>IF(I18="Y",G18,0)</f>
        <v>4</v>
      </c>
      <c r="K18" s="299"/>
      <c r="L18"/>
      <c r="M18" s="279" t="s">
        <v>7</v>
      </c>
      <c r="N18" s="55"/>
      <c r="O18" s="304"/>
      <c r="P18" s="52">
        <v>1</v>
      </c>
      <c r="Q18" s="55"/>
      <c r="R18" s="90" t="s">
        <v>49</v>
      </c>
      <c r="S18" s="55"/>
      <c r="T18" s="301">
        <f t="shared" si="0"/>
        <v>1</v>
      </c>
      <c r="U18" s="5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B19" s="39"/>
      <c r="C19" s="442" t="s">
        <v>5</v>
      </c>
      <c r="D19" s="442"/>
      <c r="E19" s="77">
        <v>3</v>
      </c>
      <c r="F19" s="55"/>
      <c r="G19" s="297">
        <f>E19*$A$16</f>
        <v>6</v>
      </c>
      <c r="H19" s="55"/>
      <c r="I19" s="298" t="s">
        <v>49</v>
      </c>
      <c r="J19" s="6">
        <f>IF(I19="Y",G19,0)</f>
        <v>6</v>
      </c>
      <c r="K19" s="299"/>
      <c r="L19"/>
      <c r="M19" s="279" t="s">
        <v>41</v>
      </c>
      <c r="N19" s="55"/>
      <c r="O19" s="304"/>
      <c r="P19" s="52">
        <v>1</v>
      </c>
      <c r="Q19" s="55"/>
      <c r="R19" s="90" t="s">
        <v>49</v>
      </c>
      <c r="S19" s="55"/>
      <c r="T19" s="301">
        <f t="shared" si="0"/>
        <v>1</v>
      </c>
      <c r="U19" s="5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B20" s="39"/>
      <c r="C20" s="442" t="s">
        <v>87</v>
      </c>
      <c r="D20" s="442"/>
      <c r="E20" s="81">
        <v>4</v>
      </c>
      <c r="F20"/>
      <c r="G20" s="305">
        <f>E20*$A$16</f>
        <v>8</v>
      </c>
      <c r="H20"/>
      <c r="I20" s="302" t="s">
        <v>49</v>
      </c>
      <c r="J20" s="6">
        <f>IF(I20="Y",G20,0)</f>
        <v>8</v>
      </c>
      <c r="K20" s="299"/>
      <c r="L20"/>
      <c r="M20" s="279" t="s">
        <v>40</v>
      </c>
      <c r="N20" s="55"/>
      <c r="O20" s="304"/>
      <c r="P20" s="52">
        <v>1</v>
      </c>
      <c r="Q20" s="55"/>
      <c r="R20" s="90" t="s">
        <v>49</v>
      </c>
      <c r="S20" s="55"/>
      <c r="T20" s="301">
        <f t="shared" si="0"/>
        <v>1</v>
      </c>
      <c r="U20" s="5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B21" s="39"/>
      <c r="C21" s="451" t="s">
        <v>161</v>
      </c>
      <c r="D21" s="451"/>
      <c r="E21" s="77">
        <v>6</v>
      </c>
      <c r="F21" s="55"/>
      <c r="G21" s="297">
        <f>E21*$A$16</f>
        <v>12</v>
      </c>
      <c r="H21" s="55"/>
      <c r="I21" s="302" t="s">
        <v>49</v>
      </c>
      <c r="J21" s="6">
        <f>IF(I21="Y",G21,0)</f>
        <v>12</v>
      </c>
      <c r="K21" s="299"/>
      <c r="L21"/>
      <c r="M21" s="279" t="s">
        <v>15</v>
      </c>
      <c r="N21" s="55"/>
      <c r="O21" s="304"/>
      <c r="P21" s="52">
        <v>1</v>
      </c>
      <c r="Q21" s="55"/>
      <c r="R21" s="90" t="s">
        <v>49</v>
      </c>
      <c r="S21" s="55"/>
      <c r="T21" s="301">
        <f t="shared" si="0"/>
        <v>1</v>
      </c>
      <c r="U21" s="5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B22" s="39"/>
      <c r="C22" s="415" t="s">
        <v>72</v>
      </c>
      <c r="D22" s="416"/>
      <c r="E22"/>
      <c r="F22"/>
      <c r="G22" s="38"/>
      <c r="H22" s="38"/>
      <c r="I22" s="43"/>
      <c r="J22" s="6"/>
      <c r="K22" s="299"/>
      <c r="L22"/>
      <c r="M22" s="279" t="s">
        <v>10</v>
      </c>
      <c r="N22" s="55"/>
      <c r="O22" s="91" t="s">
        <v>21</v>
      </c>
      <c r="P22" s="52">
        <v>1</v>
      </c>
      <c r="Q22" s="55"/>
      <c r="R22" s="90" t="s">
        <v>49</v>
      </c>
      <c r="S22" s="55"/>
      <c r="T22" s="301">
        <f t="shared" si="0"/>
        <v>1</v>
      </c>
      <c r="U22" s="55"/>
      <c r="V22" s="32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B23" s="39"/>
      <c r="C23" s="415" t="s">
        <v>73</v>
      </c>
      <c r="D23" s="416"/>
      <c r="E23" s="39"/>
      <c r="F23"/>
      <c r="G23" s="38"/>
      <c r="H23" s="38"/>
      <c r="I23" s="43"/>
      <c r="J23" s="6"/>
      <c r="K23" s="299"/>
      <c r="L23"/>
      <c r="M23" s="279" t="s">
        <v>8</v>
      </c>
      <c r="N23" s="55"/>
      <c r="O23" s="91" t="s">
        <v>21</v>
      </c>
      <c r="P23" s="52">
        <v>1</v>
      </c>
      <c r="Q23" s="55"/>
      <c r="R23" s="90" t="s">
        <v>49</v>
      </c>
      <c r="S23" s="55"/>
      <c r="T23" s="301">
        <f t="shared" si="0"/>
        <v>1</v>
      </c>
      <c r="U23" s="5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B24" s="39"/>
      <c r="C24" s="415" t="s">
        <v>88</v>
      </c>
      <c r="D24" s="416"/>
      <c r="E24" s="39"/>
      <c r="F24"/>
      <c r="G24" s="38"/>
      <c r="H24" s="38"/>
      <c r="I24" s="43"/>
      <c r="J24" s="6"/>
      <c r="K24" s="299"/>
      <c r="L24"/>
      <c r="M24" s="279" t="s">
        <v>37</v>
      </c>
      <c r="N24" s="55"/>
      <c r="O24" s="304"/>
      <c r="P24" s="52">
        <v>1</v>
      </c>
      <c r="Q24" s="55"/>
      <c r="R24" s="90" t="s">
        <v>49</v>
      </c>
      <c r="S24" s="55"/>
      <c r="T24" s="301">
        <f t="shared" si="0"/>
        <v>1</v>
      </c>
      <c r="U24" s="5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B25" s="39"/>
      <c r="C25" s="417" t="s">
        <v>74</v>
      </c>
      <c r="D25" s="418"/>
      <c r="E25" s="39"/>
      <c r="F25"/>
      <c r="G25" s="38"/>
      <c r="H25" s="38"/>
      <c r="I25" s="43"/>
      <c r="J25" s="6"/>
      <c r="K25" s="299"/>
      <c r="L25"/>
      <c r="M25" s="279" t="s">
        <v>59</v>
      </c>
      <c r="N25" s="55"/>
      <c r="O25" s="304"/>
      <c r="P25" s="52">
        <v>0.5</v>
      </c>
      <c r="Q25" s="55"/>
      <c r="R25" s="90" t="s">
        <v>49</v>
      </c>
      <c r="S25" s="55"/>
      <c r="T25" s="301">
        <f t="shared" si="0"/>
        <v>0.5</v>
      </c>
      <c r="U25" s="55"/>
      <c r="V25" s="302"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B26" s="39"/>
      <c r="C26" s="327" t="s">
        <v>157</v>
      </c>
      <c r="D26" s="99" t="s">
        <v>56</v>
      </c>
      <c r="E26" s="39"/>
      <c r="F26" s="38"/>
      <c r="G26" s="102">
        <f>MAX(G17:G21)</f>
        <v>12</v>
      </c>
      <c r="H26" s="38"/>
      <c r="I26" s="303">
        <f>MAX(J17:J21)</f>
        <v>12</v>
      </c>
      <c r="J26" s="6"/>
      <c r="K26" s="299"/>
      <c r="L26"/>
      <c r="M26" s="279" t="s">
        <v>11</v>
      </c>
      <c r="N26" s="55"/>
      <c r="O26" s="304"/>
      <c r="P26" s="52">
        <v>0.5</v>
      </c>
      <c r="Q26" s="55"/>
      <c r="R26" s="90" t="s">
        <v>49</v>
      </c>
      <c r="S26" s="55"/>
      <c r="T26" s="301">
        <f t="shared" si="0"/>
        <v>0.5</v>
      </c>
      <c r="U26" s="5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74"/>
      <c r="C27" s="450" t="s">
        <v>89</v>
      </c>
      <c r="D27" s="450"/>
      <c r="E27" s="39"/>
      <c r="F27" s="37"/>
      <c r="G27" s="40" t="s">
        <v>2</v>
      </c>
      <c r="H27" s="37"/>
      <c r="I27" s="43"/>
      <c r="J27" s="6"/>
      <c r="K27" s="299"/>
      <c r="L27"/>
      <c r="M27" s="279" t="s">
        <v>13</v>
      </c>
      <c r="N27" s="55"/>
      <c r="O27" s="304"/>
      <c r="P27" s="52">
        <v>0.5</v>
      </c>
      <c r="Q27" s="55"/>
      <c r="R27" s="90" t="s">
        <v>49</v>
      </c>
      <c r="S27" s="55"/>
      <c r="T27" s="301">
        <f t="shared" si="0"/>
        <v>0.5</v>
      </c>
      <c r="U27" s="5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74"/>
      <c r="C28" s="442" t="s">
        <v>160</v>
      </c>
      <c r="D28" s="442"/>
      <c r="E28" s="77">
        <v>2</v>
      </c>
      <c r="F28" s="55"/>
      <c r="G28" s="297">
        <f>E28*$A$27</f>
        <v>4</v>
      </c>
      <c r="H28" s="55"/>
      <c r="I28" s="298" t="s">
        <v>49</v>
      </c>
      <c r="J28" s="6">
        <f>IF(I28="Y",G28,0)</f>
        <v>4</v>
      </c>
      <c r="K28" s="299">
        <f>IF(OR(J28,J29,J30&gt;0),1,0)</f>
        <v>1</v>
      </c>
      <c r="L28"/>
      <c r="M28" s="279" t="s">
        <v>12</v>
      </c>
      <c r="N28" s="53"/>
      <c r="O28" s="304"/>
      <c r="P28" s="52">
        <v>0.5</v>
      </c>
      <c r="Q28" s="53"/>
      <c r="R28" s="90" t="s">
        <v>49</v>
      </c>
      <c r="S28" s="53"/>
      <c r="T28" s="301">
        <f>IF(R28="Y",P28*$L$10,"")</f>
        <v>0.5</v>
      </c>
      <c r="U28" s="5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B29" s="39"/>
      <c r="C29" s="442" t="s">
        <v>44</v>
      </c>
      <c r="D29" s="442"/>
      <c r="E29" s="77">
        <v>2</v>
      </c>
      <c r="F29" s="55"/>
      <c r="G29" s="297">
        <f>E29*$A$27</f>
        <v>4</v>
      </c>
      <c r="H29" s="55"/>
      <c r="I29" s="298" t="s">
        <v>49</v>
      </c>
      <c r="J29" s="6">
        <f>IF(I29="Y",G29,0)</f>
        <v>4</v>
      </c>
      <c r="K29" s="299"/>
      <c r="L29"/>
      <c r="M29" s="44" t="s">
        <v>25</v>
      </c>
      <c r="N29" s="38"/>
      <c r="O29" s="36"/>
      <c r="P29" s="38"/>
      <c r="Q29" s="38"/>
      <c r="R29" s="41"/>
      <c r="S29" s="38"/>
      <c r="T29" s="42"/>
      <c r="U29" s="38"/>
      <c r="V29" s="43"/>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B30" s="39"/>
      <c r="C30" s="423" t="s">
        <v>79</v>
      </c>
      <c r="D30" s="424"/>
      <c r="E30" s="79">
        <v>1</v>
      </c>
      <c r="F30" s="123"/>
      <c r="G30" s="576">
        <f>E30*$A$27</f>
        <v>2</v>
      </c>
      <c r="H30" s="38"/>
      <c r="I30" s="470" t="s">
        <v>49</v>
      </c>
      <c r="J30" s="6">
        <f>IF(I30="Y",G30,0)</f>
        <v>2</v>
      </c>
      <c r="K30" s="299"/>
      <c r="L30"/>
      <c r="M30" s="306" t="s">
        <v>28</v>
      </c>
      <c r="N30" s="54"/>
      <c r="O30" s="307"/>
      <c r="P30" s="52">
        <v>2</v>
      </c>
      <c r="Q30" s="54"/>
      <c r="R30" s="90" t="s">
        <v>49</v>
      </c>
      <c r="S30" s="54"/>
      <c r="T30" s="301">
        <f t="shared" ref="T30:T36" si="2">IF(R30="Y",P30*$L$10,"")</f>
        <v>2</v>
      </c>
      <c r="U30" s="54"/>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B31" s="39"/>
      <c r="C31" s="425"/>
      <c r="D31" s="426"/>
      <c r="E31"/>
      <c r="F31"/>
      <c r="G31" s="577"/>
      <c r="H31"/>
      <c r="I31" s="471"/>
      <c r="J31" s="7"/>
      <c r="K31" s="299"/>
      <c r="L31"/>
      <c r="M31" s="306" t="s">
        <v>20</v>
      </c>
      <c r="N31" s="55"/>
      <c r="O31" s="307"/>
      <c r="P31" s="52">
        <v>1</v>
      </c>
      <c r="Q31" s="55"/>
      <c r="R31" s="90" t="s">
        <v>49</v>
      </c>
      <c r="S31" s="55"/>
      <c r="T31" s="301">
        <f t="shared" si="2"/>
        <v>1</v>
      </c>
      <c r="U31" s="55"/>
      <c r="V31" s="302"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B32" s="39"/>
      <c r="C32" s="327" t="s">
        <v>157</v>
      </c>
      <c r="D32" s="102" t="s">
        <v>56</v>
      </c>
      <c r="E32" s="39">
        <f>SUM(E28:E30)</f>
        <v>5</v>
      </c>
      <c r="F32" s="38"/>
      <c r="G32" s="102">
        <f>SUM(G28:G30)</f>
        <v>10</v>
      </c>
      <c r="H32" s="38"/>
      <c r="I32" s="303">
        <f>SUM(J28:J30)</f>
        <v>10</v>
      </c>
      <c r="J32" s="6"/>
      <c r="K32" s="299"/>
      <c r="L32"/>
      <c r="M32" s="306" t="s">
        <v>17</v>
      </c>
      <c r="N32" s="55"/>
      <c r="O32" s="307"/>
      <c r="P32" s="52">
        <v>1</v>
      </c>
      <c r="Q32" s="55"/>
      <c r="R32" s="90" t="s">
        <v>49</v>
      </c>
      <c r="S32" s="55"/>
      <c r="T32" s="301">
        <f t="shared" si="2"/>
        <v>1</v>
      </c>
      <c r="U32" s="5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74"/>
      <c r="C33" s="450" t="s">
        <v>90</v>
      </c>
      <c r="D33" s="450"/>
      <c r="E33" s="39"/>
      <c r="F33" s="37"/>
      <c r="G33" s="98" t="s">
        <v>2</v>
      </c>
      <c r="H33" s="37"/>
      <c r="I33" s="43"/>
      <c r="J33" s="6"/>
      <c r="K33" s="299"/>
      <c r="L33"/>
      <c r="M33" s="306" t="s">
        <v>19</v>
      </c>
      <c r="N33" s="55"/>
      <c r="O33" s="307"/>
      <c r="P33" s="52">
        <v>1</v>
      </c>
      <c r="Q33" s="55"/>
      <c r="R33" s="90" t="s">
        <v>49</v>
      </c>
      <c r="S33" s="55"/>
      <c r="T33" s="301">
        <f t="shared" si="2"/>
        <v>1</v>
      </c>
      <c r="U33" s="55"/>
      <c r="V33" s="302"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B34" s="39"/>
      <c r="C34" s="412" t="s">
        <v>80</v>
      </c>
      <c r="D34" s="412"/>
      <c r="E34" s="77">
        <v>0</v>
      </c>
      <c r="F34" s="55"/>
      <c r="G34" s="297">
        <f>E34*$A$33</f>
        <v>0</v>
      </c>
      <c r="H34" s="55"/>
      <c r="I34" s="298" t="s">
        <v>49</v>
      </c>
      <c r="J34" s="6">
        <f>IF(I34="Y",G34,0)</f>
        <v>0</v>
      </c>
      <c r="K34" s="299">
        <f>IF(I34="Y",1,0)</f>
        <v>1</v>
      </c>
      <c r="L34"/>
      <c r="M34" s="306" t="s">
        <v>18</v>
      </c>
      <c r="N34" s="55"/>
      <c r="O34" s="307"/>
      <c r="P34" s="52">
        <v>1</v>
      </c>
      <c r="Q34" s="55"/>
      <c r="R34" s="90" t="s">
        <v>49</v>
      </c>
      <c r="S34" s="55"/>
      <c r="T34" s="301">
        <f t="shared" si="2"/>
        <v>1</v>
      </c>
      <c r="U34" s="5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B35" s="39"/>
      <c r="C35" s="412" t="s">
        <v>156</v>
      </c>
      <c r="D35" s="412"/>
      <c r="E35" s="77">
        <v>2.5</v>
      </c>
      <c r="F35" s="55"/>
      <c r="G35" s="297">
        <f>E35*$A$33</f>
        <v>5</v>
      </c>
      <c r="H35" s="55"/>
      <c r="I35" s="298" t="s">
        <v>50</v>
      </c>
      <c r="J35" s="6">
        <f>IF(I35="Y",G35,0)</f>
        <v>0</v>
      </c>
      <c r="K35" s="299">
        <f>IF(I35="Y",1,0)</f>
        <v>0</v>
      </c>
      <c r="L35"/>
      <c r="M35" s="306" t="s">
        <v>26</v>
      </c>
      <c r="N35" s="55"/>
      <c r="O35" s="307"/>
      <c r="P35" s="52">
        <v>1</v>
      </c>
      <c r="Q35" s="55"/>
      <c r="R35" s="90" t="s">
        <v>49</v>
      </c>
      <c r="S35" s="55"/>
      <c r="T35" s="301">
        <f t="shared" si="2"/>
        <v>1</v>
      </c>
      <c r="U35" s="5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B36" s="39"/>
      <c r="C36" s="449" t="s">
        <v>81</v>
      </c>
      <c r="D36" s="449"/>
      <c r="E36" s="78">
        <v>2.5</v>
      </c>
      <c r="F36" s="55"/>
      <c r="G36" s="297">
        <f>E36*$A$33</f>
        <v>5</v>
      </c>
      <c r="H36" s="55"/>
      <c r="I36" s="298" t="s">
        <v>49</v>
      </c>
      <c r="J36" s="6">
        <f>IF(I36="Y",G36,0)</f>
        <v>5</v>
      </c>
      <c r="K36" s="299">
        <f>IF(I36="Y",1,0)</f>
        <v>1</v>
      </c>
      <c r="L36"/>
      <c r="M36" s="279" t="s">
        <v>16</v>
      </c>
      <c r="N36" s="55"/>
      <c r="O36" s="304"/>
      <c r="P36" s="52">
        <v>0.5</v>
      </c>
      <c r="Q36" s="55"/>
      <c r="R36" s="90" t="s">
        <v>49</v>
      </c>
      <c r="S36" s="55"/>
      <c r="T36" s="301">
        <f t="shared" si="2"/>
        <v>0.5</v>
      </c>
      <c r="U36" s="5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B37" s="39"/>
      <c r="C37" s="327" t="s">
        <v>157</v>
      </c>
      <c r="D37" s="102" t="s">
        <v>56</v>
      </c>
      <c r="E37" s="39">
        <f>SUM(E34:E36)</f>
        <v>5</v>
      </c>
      <c r="F37" s="38"/>
      <c r="G37" s="102">
        <f>SUM(G34:G36)</f>
        <v>10</v>
      </c>
      <c r="H37" s="38"/>
      <c r="I37" s="308">
        <f>SUM(J34:J36)</f>
        <v>5</v>
      </c>
      <c r="J37" s="7"/>
      <c r="K37" s="299"/>
      <c r="L37"/>
      <c r="M37" s="61" t="s">
        <v>32</v>
      </c>
      <c r="N37" s="38"/>
      <c r="O37" s="38"/>
      <c r="P37" s="38"/>
      <c r="Q37" s="38"/>
      <c r="R37" s="41"/>
      <c r="S37" s="38"/>
      <c r="T37" s="42"/>
      <c r="U37" s="38"/>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B38" s="39"/>
      <c r="C38" s="39"/>
      <c r="D38" s="38"/>
      <c r="E38" s="39"/>
      <c r="F38" s="38"/>
      <c r="G38" s="38"/>
      <c r="H38" s="38"/>
      <c r="I38" s="43"/>
      <c r="J38" s="6"/>
      <c r="K38" s="299"/>
      <c r="L38"/>
      <c r="M38" s="306" t="s">
        <v>30</v>
      </c>
      <c r="N38" s="55"/>
      <c r="O38" s="307"/>
      <c r="P38" s="52">
        <v>1</v>
      </c>
      <c r="Q38" s="55"/>
      <c r="R38" s="90" t="s">
        <v>49</v>
      </c>
      <c r="S38" s="55"/>
      <c r="T38" s="301">
        <f>IF(R38="Y",P38*$L$10,"")</f>
        <v>1</v>
      </c>
      <c r="U38" s="5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74"/>
      <c r="C39" s="51" t="s">
        <v>158</v>
      </c>
      <c r="D39" s="47"/>
      <c r="E39" s="39"/>
      <c r="F39" s="37"/>
      <c r="G39" s="98" t="s">
        <v>3</v>
      </c>
      <c r="H39" s="37"/>
      <c r="I39" s="43"/>
      <c r="J39" s="6"/>
      <c r="K39" s="299"/>
      <c r="L39"/>
      <c r="M39" s="306" t="s">
        <v>31</v>
      </c>
      <c r="N39" s="53"/>
      <c r="O39" s="307"/>
      <c r="P39" s="52">
        <v>0.5</v>
      </c>
      <c r="Q39" s="53"/>
      <c r="R39" s="90" t="s">
        <v>49</v>
      </c>
      <c r="S39" s="53"/>
      <c r="T39" s="301">
        <f>IF(R39="Y",P39*$L$10,"")</f>
        <v>0.5</v>
      </c>
      <c r="U39" s="5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B40" s="39"/>
      <c r="C40" s="412" t="s">
        <v>35</v>
      </c>
      <c r="D40" s="412"/>
      <c r="E40" s="77">
        <v>0</v>
      </c>
      <c r="F40" s="55"/>
      <c r="G40" s="297">
        <f t="shared" ref="G40:G46" si="4">E40*$A$39</f>
        <v>0</v>
      </c>
      <c r="H40" s="55"/>
      <c r="I40" s="298" t="s">
        <v>50</v>
      </c>
      <c r="J40" s="6">
        <f t="shared" ref="J40:J46" si="5">IF(I40="Y",G40,0)</f>
        <v>0</v>
      </c>
      <c r="K40" s="299">
        <f t="shared" ref="K40:K46" si="6">IF(I40="Y",1,0)</f>
        <v>0</v>
      </c>
      <c r="L40"/>
      <c r="M40" s="142" t="s">
        <v>100</v>
      </c>
      <c r="N40" s="39"/>
      <c r="O40" s="39"/>
      <c r="P40" s="39"/>
      <c r="Q40" s="39"/>
      <c r="R40" s="35"/>
      <c r="S40" s="39"/>
      <c r="T40" s="39"/>
      <c r="U40" s="39"/>
      <c r="V40" s="35"/>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B41" s="39"/>
      <c r="C41" s="412" t="s">
        <v>46</v>
      </c>
      <c r="D41" s="412"/>
      <c r="E41" s="77">
        <v>1</v>
      </c>
      <c r="F41" s="55"/>
      <c r="G41" s="297">
        <f t="shared" si="4"/>
        <v>4</v>
      </c>
      <c r="H41" s="55"/>
      <c r="I41" s="298" t="s">
        <v>49</v>
      </c>
      <c r="J41" s="6">
        <f t="shared" si="5"/>
        <v>4</v>
      </c>
      <c r="K41" s="299">
        <f t="shared" si="6"/>
        <v>1</v>
      </c>
      <c r="L41"/>
      <c r="M41" s="37"/>
      <c r="N41" s="40"/>
      <c r="O41" s="39"/>
      <c r="P41" s="40"/>
      <c r="Q41" s="40"/>
      <c r="R41" s="106" t="s">
        <v>58</v>
      </c>
      <c r="S41" s="40"/>
      <c r="T41" s="309">
        <f>SUM(T12:T39)</f>
        <v>30</v>
      </c>
      <c r="U41" s="40"/>
      <c r="V41" s="310">
        <f>SUM(W12:W39)</f>
        <v>27.5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B42" s="39"/>
      <c r="C42" s="412" t="s">
        <v>45</v>
      </c>
      <c r="D42" s="412"/>
      <c r="E42" s="77">
        <v>2</v>
      </c>
      <c r="F42" s="55"/>
      <c r="G42" s="297">
        <f t="shared" si="4"/>
        <v>8</v>
      </c>
      <c r="H42" s="55"/>
      <c r="I42" s="298" t="s">
        <v>49</v>
      </c>
      <c r="J42" s="6">
        <f t="shared" si="5"/>
        <v>8</v>
      </c>
      <c r="K42" s="299">
        <f t="shared" si="6"/>
        <v>1</v>
      </c>
      <c r="L42"/>
      <c r="M42"/>
      <c r="N42" s="39"/>
      <c r="O42"/>
      <c r="P42"/>
      <c r="Q42" s="39"/>
      <c r="R42" s="2"/>
      <c r="S42" s="39"/>
      <c r="T42" s="2"/>
      <c r="U42" s="39"/>
      <c r="V42" s="2"/>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B43" s="39"/>
      <c r="C43" s="412" t="s">
        <v>86</v>
      </c>
      <c r="D43" s="412"/>
      <c r="E43" s="77"/>
      <c r="F43" s="55"/>
      <c r="G43" s="297"/>
      <c r="H43" s="55"/>
      <c r="I43" s="297"/>
      <c r="J43" s="6">
        <f t="shared" si="5"/>
        <v>0</v>
      </c>
      <c r="K43" s="299">
        <f t="shared" si="6"/>
        <v>0</v>
      </c>
      <c r="L43"/>
      <c r="M43" s="464" t="s">
        <v>71</v>
      </c>
      <c r="N43" s="56"/>
      <c r="O43" s="569">
        <f>(I55+V41)/(G55+T41)</f>
        <v>0.88500000000000001</v>
      </c>
      <c r="P43" s="569"/>
      <c r="Q43" s="569"/>
      <c r="R43" s="569"/>
      <c r="S43" s="569"/>
      <c r="T43" s="569"/>
      <c r="U43" s="569"/>
      <c r="V43" s="570"/>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B44" s="39"/>
      <c r="C44" s="413" t="s">
        <v>33</v>
      </c>
      <c r="D44" s="414"/>
      <c r="E44" s="77">
        <v>3</v>
      </c>
      <c r="F44" s="55"/>
      <c r="G44" s="297">
        <f t="shared" si="4"/>
        <v>12</v>
      </c>
      <c r="H44" s="55"/>
      <c r="I44" s="298" t="s">
        <v>50</v>
      </c>
      <c r="J44" s="6">
        <f t="shared" si="5"/>
        <v>0</v>
      </c>
      <c r="K44" s="299">
        <f t="shared" si="6"/>
        <v>0</v>
      </c>
      <c r="L44"/>
      <c r="M44" s="465"/>
      <c r="N44" s="57"/>
      <c r="O44" s="571"/>
      <c r="P44" s="571"/>
      <c r="Q44" s="571"/>
      <c r="R44" s="571"/>
      <c r="S44" s="571"/>
      <c r="T44" s="571"/>
      <c r="U44" s="571"/>
      <c r="V44" s="572"/>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B45" s="39"/>
      <c r="C45" s="412" t="s">
        <v>43</v>
      </c>
      <c r="D45" s="412"/>
      <c r="E45" s="77">
        <v>4</v>
      </c>
      <c r="F45" s="55"/>
      <c r="G45" s="297">
        <f t="shared" si="4"/>
        <v>16</v>
      </c>
      <c r="H45" s="55"/>
      <c r="I45" s="298" t="s">
        <v>49</v>
      </c>
      <c r="J45" s="6">
        <f t="shared" si="5"/>
        <v>16</v>
      </c>
      <c r="K45" s="299">
        <f t="shared" si="6"/>
        <v>1</v>
      </c>
      <c r="L45"/>
      <c r="M45"/>
      <c r="N45" s="39"/>
      <c r="O45"/>
      <c r="P45"/>
      <c r="Q45" s="39"/>
      <c r="R45" s="2"/>
      <c r="S45" s="39"/>
      <c r="T45" s="2"/>
      <c r="U45" s="39"/>
      <c r="V45" s="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B46" s="39"/>
      <c r="C46" s="412" t="s">
        <v>151</v>
      </c>
      <c r="D46" s="412"/>
      <c r="E46" s="77">
        <v>5</v>
      </c>
      <c r="F46" s="55"/>
      <c r="G46" s="297">
        <f t="shared" si="4"/>
        <v>20</v>
      </c>
      <c r="H46" s="55"/>
      <c r="I46" s="298" t="s">
        <v>50</v>
      </c>
      <c r="J46" s="6">
        <f t="shared" si="5"/>
        <v>0</v>
      </c>
      <c r="K46" s="299">
        <f t="shared" si="6"/>
        <v>0</v>
      </c>
      <c r="L46"/>
      <c r="M46" s="109" t="s">
        <v>63</v>
      </c>
      <c r="N46" s="58"/>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B47" s="39"/>
      <c r="C47" s="327" t="s">
        <v>157</v>
      </c>
      <c r="D47" s="311" t="s">
        <v>56</v>
      </c>
      <c r="E47" s="39"/>
      <c r="F47" s="38"/>
      <c r="G47" s="102">
        <f>MAX(G40:G46)</f>
        <v>20</v>
      </c>
      <c r="H47" s="38"/>
      <c r="I47" s="312">
        <f>MAX(J40:J46)</f>
        <v>16</v>
      </c>
      <c r="J47" s="7"/>
      <c r="K47" s="299"/>
      <c r="L47"/>
      <c r="M47" s="443" t="s">
        <v>62</v>
      </c>
      <c r="N47" s="59"/>
      <c r="O47" s="565" t="str">
        <f>IF(AA25=0,0,VLOOKUP(O43,Lookups!A2:C10,IF(O46="Industrial",2,3),TRUE))</f>
        <v>5 + Exemplary</v>
      </c>
      <c r="P47" s="565"/>
      <c r="Q47" s="565"/>
      <c r="R47" s="565"/>
      <c r="S47" s="565"/>
      <c r="T47" s="565"/>
      <c r="U47" s="565"/>
      <c r="V47" s="56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B48" s="39"/>
      <c r="C48" s="39"/>
      <c r="D48" s="36"/>
      <c r="E48" s="39"/>
      <c r="F48" s="38"/>
      <c r="G48" s="38"/>
      <c r="H48" s="38"/>
      <c r="I48" s="48"/>
      <c r="J48" s="7"/>
      <c r="K48" s="299"/>
      <c r="L48"/>
      <c r="M48" s="444"/>
      <c r="N48" s="60"/>
      <c r="O48" s="567"/>
      <c r="P48" s="567"/>
      <c r="Q48" s="567"/>
      <c r="R48" s="567"/>
      <c r="S48" s="567"/>
      <c r="T48" s="567"/>
      <c r="U48" s="567"/>
      <c r="V48" s="56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74"/>
      <c r="C49" s="51" t="s">
        <v>159</v>
      </c>
      <c r="D49" s="47"/>
      <c r="E49" s="39"/>
      <c r="F49" s="37"/>
      <c r="G49" s="98" t="s">
        <v>3</v>
      </c>
      <c r="H49" s="37"/>
      <c r="I49" s="43"/>
      <c r="J49" s="6"/>
      <c r="K49" s="299"/>
      <c r="L49" s="39"/>
      <c r="M49" s="114"/>
      <c r="N49" s="39"/>
      <c r="O49" s="440" t="str">
        <f>IF(AA25=0,AG15,"")</f>
        <v/>
      </c>
      <c r="P49" s="440"/>
      <c r="Q49" s="440"/>
      <c r="R49" s="440"/>
      <c r="S49" s="440"/>
      <c r="T49" s="440"/>
      <c r="U49" s="440"/>
      <c r="V49" s="440"/>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B50" s="39"/>
      <c r="C50" s="421" t="s">
        <v>34</v>
      </c>
      <c r="D50" s="422"/>
      <c r="E50" s="6">
        <v>0</v>
      </c>
      <c r="F50" s="82"/>
      <c r="G50" s="313">
        <f>E50*$A$49</f>
        <v>0</v>
      </c>
      <c r="H50" s="313"/>
      <c r="I50" s="298" t="s">
        <v>50</v>
      </c>
      <c r="J50" s="6">
        <f>IF(I50="Y",G50,0)</f>
        <v>0</v>
      </c>
      <c r="K50" s="299">
        <f>IF(I50="Y",1,0)</f>
        <v>0</v>
      </c>
      <c r="L50" s="39"/>
      <c r="M50" s="39"/>
      <c r="N50" s="39"/>
      <c r="O50" s="39"/>
      <c r="P50" s="39"/>
      <c r="Q50" s="39"/>
      <c r="R50" s="35"/>
      <c r="S50" s="39"/>
      <c r="T50" s="35"/>
      <c r="U50" s="39"/>
      <c r="V50" s="35"/>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B51" s="39"/>
      <c r="C51" s="421" t="s">
        <v>27</v>
      </c>
      <c r="D51" s="422"/>
      <c r="E51" s="6">
        <v>5</v>
      </c>
      <c r="F51" s="82"/>
      <c r="G51" s="313">
        <v>6</v>
      </c>
      <c r="H51" s="313"/>
      <c r="I51" s="298" t="s">
        <v>49</v>
      </c>
      <c r="J51" s="6">
        <f>IF(I51="Y",G51,0)</f>
        <v>6</v>
      </c>
      <c r="K51" s="299">
        <f>IF(I51="Y",1,0)</f>
        <v>1</v>
      </c>
      <c r="L51" s="39"/>
      <c r="M51" s="39"/>
      <c r="N51" s="39"/>
      <c r="O51" s="39"/>
      <c r="P51" s="39"/>
      <c r="Q51" s="39"/>
      <c r="R51" s="35"/>
      <c r="S51" s="39"/>
      <c r="T51" s="35"/>
      <c r="U51" s="39"/>
      <c r="V51" s="35"/>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B52" s="39"/>
      <c r="C52" s="413" t="s">
        <v>91</v>
      </c>
      <c r="D52" s="414"/>
      <c r="E52" s="6"/>
      <c r="F52" s="82"/>
      <c r="G52" s="313">
        <v>10</v>
      </c>
      <c r="H52" s="313"/>
      <c r="I52" s="298" t="s">
        <v>49</v>
      </c>
      <c r="J52" s="6">
        <f>IF(I52="Y",G52,0)</f>
        <v>10</v>
      </c>
      <c r="K52" s="299">
        <f>IF(I52="Y",1,0)</f>
        <v>1</v>
      </c>
      <c r="L52" s="39"/>
      <c r="M52" s="39"/>
      <c r="N52" s="39"/>
      <c r="O52" s="39"/>
      <c r="P52" s="39"/>
      <c r="Q52" s="39"/>
      <c r="R52" s="35"/>
      <c r="S52" s="39"/>
      <c r="T52" s="35"/>
      <c r="U52" s="39"/>
      <c r="V52" s="35"/>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B53" s="39"/>
      <c r="C53" s="327" t="s">
        <v>157</v>
      </c>
      <c r="D53" s="102" t="s">
        <v>56</v>
      </c>
      <c r="E53" s="39"/>
      <c r="F53" s="38"/>
      <c r="G53" s="102">
        <f>MAX(G50:G52)</f>
        <v>10</v>
      </c>
      <c r="H53" s="38"/>
      <c r="I53" s="308">
        <f>MAX(J50:J52)</f>
        <v>10</v>
      </c>
      <c r="J53" s="6"/>
      <c r="K53" s="299"/>
      <c r="L53" s="39"/>
      <c r="M53" s="39"/>
      <c r="N53" s="39"/>
      <c r="O53" s="39"/>
      <c r="P53" s="39"/>
      <c r="Q53" s="39"/>
      <c r="R53" s="35"/>
      <c r="S53" s="39"/>
      <c r="T53" s="35"/>
      <c r="U53" s="39"/>
      <c r="V53" s="35"/>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B54" s="39"/>
      <c r="C54" s="39"/>
      <c r="D54" s="102"/>
      <c r="E54" s="39"/>
      <c r="F54" s="38"/>
      <c r="G54" s="38"/>
      <c r="H54" s="38"/>
      <c r="I54" s="38"/>
      <c r="J54" s="6"/>
      <c r="K54" s="299"/>
      <c r="L54" s="39"/>
      <c r="M54" s="39"/>
      <c r="N54" s="39"/>
      <c r="O54" s="39"/>
      <c r="P54" s="39"/>
      <c r="Q54" s="39"/>
      <c r="R54" s="35"/>
      <c r="S54" s="39"/>
      <c r="T54" s="35"/>
      <c r="U54" s="39"/>
      <c r="V54" s="35"/>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B55" s="39"/>
      <c r="C55" s="39"/>
      <c r="D55" s="137" t="s">
        <v>57</v>
      </c>
      <c r="E55" s="34"/>
      <c r="F55" s="138"/>
      <c r="G55" s="314">
        <f>G14+G26+G32+G37+G47+G53</f>
        <v>70</v>
      </c>
      <c r="H55" s="138"/>
      <c r="I55" s="314">
        <f>I14+I26+I32+I37+I47+I53</f>
        <v>61</v>
      </c>
      <c r="J55" s="139"/>
      <c r="K55" s="140"/>
      <c r="L55" s="39"/>
      <c r="M55" s="39"/>
      <c r="N55" s="39"/>
      <c r="O55" s="39"/>
      <c r="P55" s="39"/>
      <c r="Q55" s="39"/>
      <c r="R55" s="39"/>
      <c r="S55" s="39"/>
      <c r="T55" s="39"/>
      <c r="U55" s="39"/>
      <c r="V55" s="39"/>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B56" s="39"/>
      <c r="C56" s="39"/>
      <c r="D56" s="137"/>
      <c r="E56" s="34"/>
      <c r="F56" s="138"/>
      <c r="G56" s="314"/>
      <c r="H56" s="138"/>
      <c r="I56" s="314"/>
      <c r="J56" s="139"/>
      <c r="K56" s="140"/>
      <c r="L56" s="39"/>
      <c r="M56" s="39"/>
      <c r="N56" s="39"/>
      <c r="O56" s="39"/>
      <c r="P56" s="39"/>
      <c r="Q56" s="39"/>
      <c r="R56" s="39"/>
      <c r="S56" s="39"/>
      <c r="T56" s="39"/>
      <c r="U56" s="39"/>
      <c r="V56" s="39"/>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B57" s="39"/>
      <c r="C57" s="141"/>
      <c r="D57" s="141"/>
      <c r="E57" s="141"/>
      <c r="F57" s="141"/>
      <c r="G57" s="141"/>
      <c r="H57" s="141"/>
      <c r="I57" s="141"/>
      <c r="J57" s="39"/>
      <c r="K57" s="31"/>
      <c r="L57" s="39"/>
      <c r="M57" s="39"/>
      <c r="N57" s="39"/>
      <c r="O57" s="39"/>
      <c r="P57" s="39"/>
      <c r="Q57" s="39"/>
      <c r="R57" s="35"/>
      <c r="S57" s="39"/>
      <c r="T57" s="35"/>
      <c r="U57" s="39"/>
      <c r="V57" s="35"/>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B58" s="39"/>
      <c r="C58" s="51" t="s">
        <v>99</v>
      </c>
      <c r="D58" s="39"/>
      <c r="E58" s="39"/>
      <c r="F58" s="39"/>
      <c r="G58" s="39"/>
      <c r="H58" s="39"/>
      <c r="I58" s="39"/>
      <c r="J58" s="39"/>
      <c r="K58" s="31"/>
      <c r="L58" s="39"/>
      <c r="M58" s="39"/>
      <c r="N58" s="39"/>
      <c r="O58" s="39"/>
      <c r="P58" s="39"/>
      <c r="Q58" s="39"/>
      <c r="R58" s="35"/>
      <c r="S58" s="39"/>
      <c r="T58" s="35"/>
      <c r="U58" s="39"/>
      <c r="V58" s="35"/>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B59" s="39"/>
      <c r="C59" s="412" t="s">
        <v>98</v>
      </c>
      <c r="D59" s="412"/>
      <c r="E59" s="77">
        <v>0</v>
      </c>
      <c r="F59" s="123"/>
      <c r="G59" s="315"/>
      <c r="H59" s="38"/>
      <c r="I59" s="39"/>
      <c r="J59" s="39"/>
      <c r="K59" s="31"/>
      <c r="L59" s="39"/>
      <c r="M59" s="39"/>
      <c r="N59" s="39"/>
      <c r="O59" s="39"/>
      <c r="P59" s="39"/>
      <c r="Q59" s="39"/>
      <c r="R59" s="35"/>
      <c r="S59" s="39"/>
      <c r="T59" s="35"/>
      <c r="U59" s="39"/>
      <c r="V59" s="35"/>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B60" s="39"/>
      <c r="C60" s="316" t="s">
        <v>133</v>
      </c>
      <c r="D60" s="317"/>
      <c r="E60" s="77"/>
      <c r="F60" s="38"/>
      <c r="G60" s="315"/>
      <c r="H60" s="38"/>
      <c r="I60" s="39"/>
      <c r="J60" s="39"/>
      <c r="K60" s="31"/>
      <c r="L60" s="39"/>
      <c r="M60" s="39"/>
      <c r="N60" s="39"/>
      <c r="O60" s="39"/>
      <c r="P60" s="39"/>
      <c r="Q60" s="39"/>
      <c r="R60" s="35"/>
      <c r="S60" s="39"/>
      <c r="T60" s="35"/>
      <c r="U60" s="39"/>
      <c r="V60" s="35"/>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B61" s="39"/>
      <c r="C61" s="562"/>
      <c r="D61" s="563"/>
      <c r="E61" s="77"/>
      <c r="F61" s="38"/>
      <c r="G61" s="315"/>
      <c r="H61" s="38"/>
      <c r="I61" s="39"/>
      <c r="J61" s="39"/>
      <c r="K61" s="31"/>
      <c r="L61" s="39"/>
      <c r="M61" s="39"/>
      <c r="N61" s="39"/>
      <c r="O61" s="39"/>
      <c r="P61" s="39"/>
      <c r="Q61" s="39"/>
      <c r="R61" s="35"/>
      <c r="S61" s="39"/>
      <c r="T61" s="35"/>
      <c r="U61" s="39"/>
      <c r="V61" s="35"/>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B62" s="39"/>
      <c r="C62" s="562"/>
      <c r="D62" s="564"/>
      <c r="E62" s="39"/>
      <c r="F62" s="39"/>
      <c r="G62"/>
      <c r="H62" s="39"/>
      <c r="I62" s="39"/>
      <c r="J62" s="39"/>
      <c r="K62" s="31"/>
      <c r="L62" s="39"/>
      <c r="M62" s="39"/>
      <c r="N62" s="39"/>
      <c r="O62" s="39"/>
      <c r="P62" s="39"/>
      <c r="Q62" s="39"/>
      <c r="R62" s="35"/>
      <c r="S62" s="39"/>
      <c r="T62" s="35"/>
      <c r="U62" s="39"/>
      <c r="V62" s="35"/>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B63" s="39"/>
      <c r="C63" s="412" t="s">
        <v>103</v>
      </c>
      <c r="D63" s="412"/>
      <c r="E63" s="39"/>
      <c r="F63" s="39"/>
      <c r="G63"/>
      <c r="H63" s="39"/>
      <c r="I63" s="39"/>
      <c r="J63" s="39"/>
      <c r="K63" s="31"/>
      <c r="L63" s="39"/>
      <c r="M63" s="39"/>
      <c r="N63" s="39"/>
      <c r="O63" s="39"/>
      <c r="P63" s="39"/>
      <c r="Q63" s="39"/>
      <c r="R63" s="35"/>
      <c r="S63" s="39"/>
      <c r="T63" s="35"/>
      <c r="U63" s="39"/>
      <c r="V63" s="35"/>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B64" s="39"/>
      <c r="C64" s="412" t="s">
        <v>104</v>
      </c>
      <c r="D64" s="412"/>
      <c r="E64" s="77">
        <v>0</v>
      </c>
      <c r="F64" s="123"/>
      <c r="G64" s="315"/>
      <c r="H64" s="318"/>
      <c r="I64" s="298" t="s">
        <v>50</v>
      </c>
      <c r="J64" s="39"/>
      <c r="K64" s="31"/>
      <c r="L64" s="39"/>
      <c r="M64" s="39"/>
      <c r="N64" s="39"/>
      <c r="O64" s="39"/>
      <c r="P64" s="39"/>
      <c r="Q64" s="39"/>
      <c r="R64" s="35"/>
      <c r="S64" s="39"/>
      <c r="T64" s="35"/>
      <c r="U64" s="39"/>
      <c r="V64" s="35"/>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2:54" ht="36" customHeight="1">
      <c r="B65" s="39"/>
      <c r="C65" s="412" t="s">
        <v>111</v>
      </c>
      <c r="D65" s="412"/>
      <c r="E65" s="77"/>
      <c r="F65" s="123"/>
      <c r="G65" s="315"/>
      <c r="H65" s="318"/>
      <c r="I65" s="298" t="s">
        <v>50</v>
      </c>
      <c r="J65" s="39"/>
      <c r="K65" s="31"/>
      <c r="L65" s="39"/>
      <c r="M65" s="39"/>
      <c r="N65" s="39"/>
      <c r="O65" s="39"/>
      <c r="P65" s="39"/>
      <c r="Q65" s="39"/>
      <c r="R65" s="35"/>
      <c r="S65" s="39"/>
      <c r="T65" s="35"/>
      <c r="U65" s="39"/>
      <c r="V65" s="35"/>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2:54" ht="15.75">
      <c r="B66" s="39"/>
      <c r="C66" s="413" t="s">
        <v>105</v>
      </c>
      <c r="D66" s="414"/>
      <c r="E66" s="77"/>
      <c r="F66" s="123"/>
      <c r="G66" s="315"/>
      <c r="H66" s="318"/>
      <c r="I66" s="298" t="s">
        <v>50</v>
      </c>
      <c r="J66" s="39"/>
      <c r="K66" s="31"/>
      <c r="L66" s="39"/>
      <c r="M66" s="39"/>
      <c r="N66" s="39"/>
      <c r="O66" s="39"/>
      <c r="P66" s="39"/>
      <c r="Q66" s="39"/>
      <c r="R66" s="35"/>
      <c r="S66" s="39"/>
      <c r="T66" s="35"/>
      <c r="U66" s="39"/>
      <c r="V66" s="35"/>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2:54" ht="15.75">
      <c r="B67" s="39"/>
      <c r="C67" s="430" t="s">
        <v>106</v>
      </c>
      <c r="D67" s="431"/>
      <c r="E67" s="77"/>
      <c r="F67" s="123"/>
      <c r="G67" s="315"/>
      <c r="H67" s="318"/>
      <c r="I67" s="319" t="s">
        <v>50</v>
      </c>
      <c r="J67" s="39"/>
      <c r="K67" s="31"/>
      <c r="L67" s="39"/>
      <c r="M67" s="39"/>
      <c r="N67" s="39"/>
      <c r="O67" s="39"/>
      <c r="P67" s="39"/>
      <c r="Q67" s="39"/>
      <c r="R67" s="35"/>
      <c r="S67" s="39"/>
      <c r="T67" s="35"/>
      <c r="U67" s="39"/>
      <c r="V67" s="35"/>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2:54" ht="15.75">
      <c r="B68" s="39"/>
      <c r="C68" s="412" t="s">
        <v>94</v>
      </c>
      <c r="D68" s="412"/>
      <c r="E68" s="77"/>
      <c r="F68" s="123"/>
      <c r="G68" s="478" t="s">
        <v>134</v>
      </c>
      <c r="H68" s="479"/>
      <c r="I68" s="479"/>
      <c r="J68" s="479"/>
      <c r="K68" s="480"/>
      <c r="L68" s="39"/>
      <c r="M68" s="39"/>
      <c r="N68" s="39"/>
      <c r="O68" s="39"/>
      <c r="P68" s="39"/>
      <c r="Q68" s="39"/>
      <c r="R68" s="35"/>
      <c r="S68" s="39"/>
      <c r="T68" s="35"/>
      <c r="U68" s="39"/>
      <c r="V68" s="35"/>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2:54" ht="31.5" customHeight="1">
      <c r="B69" s="39"/>
      <c r="C69" s="413" t="s">
        <v>102</v>
      </c>
      <c r="D69" s="414"/>
      <c r="E69" s="77"/>
      <c r="F69" s="123"/>
      <c r="G69" s="315"/>
      <c r="H69" s="38"/>
      <c r="I69" s="38"/>
      <c r="J69" s="39"/>
      <c r="K69" s="31"/>
      <c r="L69" s="39"/>
      <c r="M69" s="39"/>
      <c r="N69" s="39"/>
      <c r="O69" s="39"/>
      <c r="P69" s="39"/>
      <c r="Q69" s="39"/>
      <c r="R69" s="35"/>
      <c r="S69" s="39"/>
      <c r="T69" s="35"/>
      <c r="U69" s="39"/>
      <c r="V69" s="35"/>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2:54" ht="15.75">
      <c r="B70" s="39"/>
      <c r="C70" s="430" t="s">
        <v>107</v>
      </c>
      <c r="D70" s="431"/>
      <c r="E70" s="77"/>
      <c r="F70" s="123"/>
      <c r="G70" s="478" t="s">
        <v>134</v>
      </c>
      <c r="H70" s="479"/>
      <c r="I70" s="479"/>
      <c r="J70" s="479"/>
      <c r="K70" s="480"/>
      <c r="L70" s="39"/>
      <c r="M70" s="39"/>
      <c r="N70" s="39"/>
      <c r="O70" s="39"/>
      <c r="P70" s="39"/>
      <c r="Q70" s="39"/>
      <c r="R70" s="35"/>
      <c r="S70" s="39"/>
      <c r="T70" s="35"/>
      <c r="U70" s="39"/>
      <c r="V70" s="35"/>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2:54" ht="15.75">
      <c r="B71" s="39"/>
      <c r="C71" s="412" t="s">
        <v>108</v>
      </c>
      <c r="D71" s="412"/>
      <c r="E71" s="77"/>
      <c r="F71" s="123"/>
      <c r="G71" s="478" t="s">
        <v>134</v>
      </c>
      <c r="H71" s="479"/>
      <c r="I71" s="479"/>
      <c r="J71" s="479"/>
      <c r="K71" s="480"/>
      <c r="L71" s="39"/>
      <c r="M71" s="39"/>
      <c r="N71" s="39"/>
      <c r="O71" s="39"/>
      <c r="P71" s="39"/>
      <c r="Q71" s="39"/>
      <c r="R71" s="35"/>
      <c r="S71" s="39"/>
      <c r="T71" s="35"/>
      <c r="U71" s="39"/>
      <c r="V71" s="35"/>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2:54" ht="15.75">
      <c r="B72" s="39"/>
      <c r="C72" s="412" t="s">
        <v>109</v>
      </c>
      <c r="D72" s="412"/>
      <c r="E72" s="77"/>
      <c r="F72" s="123"/>
      <c r="G72" s="478" t="s">
        <v>134</v>
      </c>
      <c r="H72" s="479"/>
      <c r="I72" s="479"/>
      <c r="J72" s="479"/>
      <c r="K72" s="480"/>
      <c r="L72" s="39"/>
      <c r="M72" s="39"/>
      <c r="N72" s="39"/>
      <c r="O72" s="39"/>
      <c r="P72" s="39"/>
      <c r="Q72" s="39"/>
      <c r="R72" s="35"/>
      <c r="S72" s="39"/>
      <c r="T72" s="35"/>
      <c r="U72" s="39"/>
      <c r="V72" s="35"/>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2:54" ht="15.75">
      <c r="B73" s="39"/>
      <c r="C73" s="412" t="s">
        <v>110</v>
      </c>
      <c r="D73" s="412"/>
      <c r="E73" s="77"/>
      <c r="F73" s="123"/>
      <c r="G73" s="478" t="s">
        <v>134</v>
      </c>
      <c r="H73" s="479"/>
      <c r="I73" s="479"/>
      <c r="J73" s="479"/>
      <c r="K73" s="480"/>
      <c r="L73" s="39"/>
      <c r="M73" s="39"/>
      <c r="N73" s="39"/>
      <c r="O73" s="39"/>
      <c r="P73" s="39"/>
      <c r="Q73" s="39"/>
      <c r="R73" s="35"/>
      <c r="S73" s="39"/>
      <c r="T73" s="35"/>
      <c r="U73" s="39"/>
      <c r="V73" s="35"/>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2:54" ht="15.75">
      <c r="B74" s="39"/>
      <c r="C74" s="561" t="s">
        <v>101</v>
      </c>
      <c r="D74" s="561"/>
      <c r="E74" s="77"/>
      <c r="F74" s="123"/>
      <c r="G74" s="478"/>
      <c r="H74" s="479"/>
      <c r="I74" s="479"/>
      <c r="J74" s="479"/>
      <c r="K74" s="480"/>
      <c r="L74" s="39"/>
      <c r="M74" s="39"/>
      <c r="N74" s="39"/>
      <c r="O74" s="39"/>
      <c r="P74" s="39"/>
      <c r="Q74" s="39"/>
      <c r="R74" s="35"/>
      <c r="S74" s="39"/>
      <c r="T74" s="35"/>
      <c r="U74" s="39"/>
      <c r="V74" s="35"/>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2: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2: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2: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2: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2: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2: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O47:V48"/>
    <mergeCell ref="C36:D36"/>
    <mergeCell ref="C40:D40"/>
    <mergeCell ref="C41:D41"/>
    <mergeCell ref="C42:D42"/>
    <mergeCell ref="C43:D43"/>
    <mergeCell ref="M43:M44"/>
    <mergeCell ref="O43:V44"/>
    <mergeCell ref="C44:D44"/>
    <mergeCell ref="C45:D45"/>
    <mergeCell ref="C46:D46"/>
    <mergeCell ref="O46:V46"/>
    <mergeCell ref="C66:D66"/>
    <mergeCell ref="C33:D33"/>
    <mergeCell ref="C34:D34"/>
    <mergeCell ref="M47:M48"/>
    <mergeCell ref="C35:D35"/>
    <mergeCell ref="C61:D61"/>
    <mergeCell ref="C62:D62"/>
    <mergeCell ref="C63:D63"/>
    <mergeCell ref="C64:D64"/>
    <mergeCell ref="C65:D65"/>
    <mergeCell ref="O49:V49"/>
    <mergeCell ref="C50:D50"/>
    <mergeCell ref="C51:D51"/>
    <mergeCell ref="C52:D52"/>
    <mergeCell ref="C59:D59"/>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2.9" customHeight="1" thickBot="1">
      <c r="A5" s="157"/>
      <c r="B5" s="158"/>
      <c r="C5" s="548" t="s">
        <v>141</v>
      </c>
      <c r="D5" s="549"/>
      <c r="E5" s="549"/>
      <c r="F5" s="549"/>
      <c r="G5" s="549"/>
      <c r="H5" s="549"/>
      <c r="I5" s="549"/>
      <c r="J5" s="549"/>
      <c r="K5" s="549"/>
      <c r="L5" s="549"/>
      <c r="M5" s="549"/>
      <c r="N5" s="549"/>
      <c r="O5" s="549"/>
      <c r="P5" s="549"/>
      <c r="Q5" s="549"/>
      <c r="R5" s="549"/>
      <c r="S5" s="549"/>
      <c r="T5" s="549"/>
      <c r="U5" s="549"/>
      <c r="V5" s="550"/>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18" t="s">
        <v>76</v>
      </c>
      <c r="AB11" s="518"/>
      <c r="AC11" s="146"/>
      <c r="AD11" s="146"/>
      <c r="AE11" s="146"/>
      <c r="AF11" s="146"/>
      <c r="AG11" s="146"/>
      <c r="AH11" s="146"/>
      <c r="AI11" s="410" t="s">
        <v>170</v>
      </c>
      <c r="AJ11" s="410"/>
      <c r="AK11" s="410"/>
      <c r="AL11" s="410"/>
      <c r="AM11" s="410"/>
      <c r="AN11" s="410"/>
      <c r="AO11" s="410"/>
      <c r="AP11" s="146"/>
      <c r="AQ11" s="146"/>
      <c r="AR11" s="146"/>
      <c r="AS11" s="146"/>
      <c r="AT11" s="146"/>
      <c r="AU11" s="146"/>
      <c r="AV11" s="146"/>
      <c r="AW11" s="146"/>
      <c r="AX11" s="146"/>
      <c r="AY11" s="146"/>
      <c r="AZ11" s="146"/>
      <c r="BA11" s="146"/>
    </row>
    <row r="12" spans="1:53" ht="15.75">
      <c r="C12" s="519" t="s">
        <v>68</v>
      </c>
      <c r="D12" s="520"/>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0"/>
      <c r="AJ12" s="410"/>
      <c r="AK12" s="410"/>
      <c r="AL12" s="410"/>
      <c r="AM12" s="410"/>
      <c r="AN12" s="410"/>
      <c r="AO12" s="410"/>
      <c r="AP12" s="146"/>
      <c r="AQ12" s="146"/>
      <c r="AR12" s="146"/>
      <c r="AS12" s="146"/>
      <c r="AT12" s="146"/>
      <c r="AU12" s="146"/>
      <c r="AV12" s="146"/>
      <c r="AW12" s="146"/>
      <c r="AX12" s="146"/>
      <c r="AY12" s="146"/>
      <c r="AZ12" s="146"/>
      <c r="BA12" s="146"/>
    </row>
    <row r="13" spans="1:53" ht="15.75">
      <c r="C13" s="521" t="s">
        <v>69</v>
      </c>
      <c r="D13" s="521"/>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1" t="s">
        <v>171</v>
      </c>
      <c r="AJ13" s="411"/>
      <c r="AK13" s="411"/>
      <c r="AL13" s="411"/>
      <c r="AM13" s="411"/>
      <c r="AN13" s="411"/>
      <c r="AO13" s="411"/>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1"/>
      <c r="AJ15" s="411"/>
      <c r="AK15" s="411"/>
      <c r="AL15" s="411"/>
      <c r="AM15" s="411"/>
      <c r="AN15" s="411"/>
      <c r="AO15" s="411"/>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v>
      </c>
      <c r="D17" s="522"/>
      <c r="E17" s="218">
        <v>1</v>
      </c>
      <c r="F17" s="85"/>
      <c r="G17" s="83">
        <f>E17*$A$16</f>
        <v>2</v>
      </c>
      <c r="H17" s="85"/>
      <c r="I17" s="200" t="s">
        <v>50</v>
      </c>
      <c r="J17" s="190">
        <f>IF(I17="Y",G17,0)</f>
        <v>0</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2" t="s">
        <v>42</v>
      </c>
      <c r="D18" s="522"/>
      <c r="E18" s="218">
        <v>2</v>
      </c>
      <c r="F18" s="85"/>
      <c r="G18" s="83">
        <f>E18*$A$16</f>
        <v>4</v>
      </c>
      <c r="H18" s="85"/>
      <c r="I18" s="200" t="s">
        <v>50</v>
      </c>
      <c r="J18" s="190">
        <f>IF(I18="Y",G18,0)</f>
        <v>0</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5</v>
      </c>
      <c r="D19" s="523"/>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3" t="s">
        <v>87</v>
      </c>
      <c r="D20" s="523"/>
      <c r="E20" s="220">
        <v>4</v>
      </c>
      <c r="G20" s="84">
        <f>E20*$A$16</f>
        <v>8</v>
      </c>
      <c r="I20" s="206" t="s">
        <v>50</v>
      </c>
      <c r="J20" s="190">
        <f>IF(I20="Y",G20,0)</f>
        <v>0</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4" t="s">
        <v>161</v>
      </c>
      <c r="D21" s="524"/>
      <c r="E21" s="219">
        <v>6</v>
      </c>
      <c r="F21" s="85"/>
      <c r="G21" s="83">
        <f>E21*$A$16</f>
        <v>12</v>
      </c>
      <c r="H21" s="85"/>
      <c r="I21" s="206" t="s">
        <v>50</v>
      </c>
      <c r="J21" s="190">
        <f>IF(I21="Y",G21,0)</f>
        <v>0</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72</v>
      </c>
      <c r="D22" s="514"/>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3" t="s">
        <v>73</v>
      </c>
      <c r="D23" s="514"/>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3" t="s">
        <v>88</v>
      </c>
      <c r="D24" s="514"/>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5" t="s">
        <v>74</v>
      </c>
      <c r="D25" s="526"/>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7" t="s">
        <v>89</v>
      </c>
      <c r="D27" s="527"/>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3" t="s">
        <v>160</v>
      </c>
      <c r="D28" s="523"/>
      <c r="E28" s="219">
        <v>2</v>
      </c>
      <c r="F28" s="85"/>
      <c r="G28" s="83">
        <f>E28*$A$27</f>
        <v>4</v>
      </c>
      <c r="H28" s="85"/>
      <c r="I28" s="200" t="s">
        <v>50</v>
      </c>
      <c r="J28" s="190">
        <f>IF(I28="Y",G28,0)</f>
        <v>0</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3" t="s">
        <v>44</v>
      </c>
      <c r="D29" s="523"/>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1" t="s">
        <v>79</v>
      </c>
      <c r="D30" s="532"/>
      <c r="E30" s="228">
        <v>1</v>
      </c>
      <c r="F30" s="229"/>
      <c r="G30" s="452">
        <f>E30*$A$27</f>
        <v>2</v>
      </c>
      <c r="H30" s="135"/>
      <c r="I30" s="529" t="s">
        <v>50</v>
      </c>
      <c r="J30" s="190">
        <f>IF(I30="Y",G30,0)</f>
        <v>0</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3"/>
      <c r="D31" s="534"/>
      <c r="G31" s="453"/>
      <c r="I31" s="530"/>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7" t="s">
        <v>90</v>
      </c>
      <c r="D33" s="527"/>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28" t="s">
        <v>80</v>
      </c>
      <c r="D34" s="528"/>
      <c r="E34" s="219">
        <v>0</v>
      </c>
      <c r="F34" s="85"/>
      <c r="G34" s="83">
        <f>E34*$A$33</f>
        <v>0</v>
      </c>
      <c r="H34" s="85"/>
      <c r="I34" s="200" t="s">
        <v>49</v>
      </c>
      <c r="J34" s="190">
        <f>IF(I34="Y",G34,0)</f>
        <v>0</v>
      </c>
      <c r="K34" s="121">
        <f>IF(I34="Y",1,0)</f>
        <v>1</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528" t="s">
        <v>156</v>
      </c>
      <c r="D35" s="528"/>
      <c r="E35" s="219">
        <v>2.5</v>
      </c>
      <c r="F35" s="85"/>
      <c r="G35" s="83">
        <f>E35*$A$33</f>
        <v>5</v>
      </c>
      <c r="H35" s="85"/>
      <c r="I35" s="200" t="s">
        <v>50</v>
      </c>
      <c r="J35" s="190">
        <f>IF(I35="Y",G35,0)</f>
        <v>0</v>
      </c>
      <c r="K35" s="121">
        <f>IF(I35="Y",1,0)</f>
        <v>0</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1" t="s">
        <v>81</v>
      </c>
      <c r="D36" s="521"/>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28" t="s">
        <v>35</v>
      </c>
      <c r="D40" s="528"/>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28" t="s">
        <v>46</v>
      </c>
      <c r="D41" s="528"/>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25.5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28" t="s">
        <v>45</v>
      </c>
      <c r="D42" s="528"/>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28" t="s">
        <v>86</v>
      </c>
      <c r="D43" s="528"/>
      <c r="E43" s="219"/>
      <c r="F43" s="85"/>
      <c r="G43" s="83"/>
      <c r="H43" s="85"/>
      <c r="I43" s="83"/>
      <c r="J43" s="190">
        <f t="shared" si="5"/>
        <v>0</v>
      </c>
      <c r="K43" s="121">
        <f t="shared" si="6"/>
        <v>0</v>
      </c>
      <c r="M43" s="535" t="s">
        <v>71</v>
      </c>
      <c r="N43" s="242"/>
      <c r="O43" s="466">
        <f>(I55+V41)/(G55+T41)</f>
        <v>0.745</v>
      </c>
      <c r="P43" s="466"/>
      <c r="Q43" s="466"/>
      <c r="R43" s="466"/>
      <c r="S43" s="466"/>
      <c r="T43" s="466"/>
      <c r="U43" s="466"/>
      <c r="V43" s="467"/>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3" t="s">
        <v>33</v>
      </c>
      <c r="D44" s="414"/>
      <c r="E44" s="219">
        <v>3</v>
      </c>
      <c r="F44" s="85"/>
      <c r="G44" s="83">
        <f t="shared" si="4"/>
        <v>12</v>
      </c>
      <c r="H44" s="85"/>
      <c r="I44" s="200" t="s">
        <v>50</v>
      </c>
      <c r="J44" s="190">
        <f t="shared" si="5"/>
        <v>0</v>
      </c>
      <c r="K44" s="121">
        <f t="shared" si="6"/>
        <v>0</v>
      </c>
      <c r="M44" s="536"/>
      <c r="N44" s="243"/>
      <c r="O44" s="468"/>
      <c r="P44" s="468"/>
      <c r="Q44" s="468"/>
      <c r="R44" s="468"/>
      <c r="S44" s="468"/>
      <c r="T44" s="468"/>
      <c r="U44" s="468"/>
      <c r="V44" s="469"/>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2" t="s">
        <v>43</v>
      </c>
      <c r="D45" s="412"/>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2" t="s">
        <v>151</v>
      </c>
      <c r="D46" s="412"/>
      <c r="E46" s="219">
        <v>5</v>
      </c>
      <c r="F46" s="85"/>
      <c r="G46" s="83">
        <f t="shared" si="4"/>
        <v>20</v>
      </c>
      <c r="H46" s="85"/>
      <c r="I46" s="200" t="s">
        <v>50</v>
      </c>
      <c r="J46" s="190">
        <f t="shared" si="5"/>
        <v>0</v>
      </c>
      <c r="K46" s="121">
        <f t="shared" si="6"/>
        <v>0</v>
      </c>
      <c r="M46" s="244" t="s">
        <v>63</v>
      </c>
      <c r="N46" s="245"/>
      <c r="O46" s="458" t="s">
        <v>61</v>
      </c>
      <c r="P46" s="459"/>
      <c r="Q46" s="459"/>
      <c r="R46" s="459"/>
      <c r="S46" s="459"/>
      <c r="T46" s="459"/>
      <c r="U46" s="459"/>
      <c r="V46" s="460"/>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5" t="s">
        <v>62</v>
      </c>
      <c r="N47" s="247"/>
      <c r="O47" s="445">
        <f>IF(AA25=0,0,VLOOKUP(O43,Lookups!A2:C10,IF(O46="Industrial",2,3),TRUE))</f>
        <v>2</v>
      </c>
      <c r="P47" s="445"/>
      <c r="Q47" s="445"/>
      <c r="R47" s="445"/>
      <c r="S47" s="445"/>
      <c r="T47" s="445"/>
      <c r="U47" s="445"/>
      <c r="V47" s="446"/>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6"/>
      <c r="N48" s="249"/>
      <c r="O48" s="447"/>
      <c r="P48" s="447"/>
      <c r="Q48" s="447"/>
      <c r="R48" s="447"/>
      <c r="S48" s="447"/>
      <c r="T48" s="447"/>
      <c r="U48" s="447"/>
      <c r="V48" s="4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7" t="str">
        <f>IF(AA25=0,AG15,"")</f>
        <v/>
      </c>
      <c r="P49" s="537"/>
      <c r="Q49" s="537"/>
      <c r="R49" s="537"/>
      <c r="S49" s="537"/>
      <c r="T49" s="537"/>
      <c r="U49" s="537"/>
      <c r="V49" s="537"/>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19" t="s">
        <v>34</v>
      </c>
      <c r="D50" s="520"/>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19" t="s">
        <v>27</v>
      </c>
      <c r="D51" s="520"/>
      <c r="E51" s="190">
        <v>5</v>
      </c>
      <c r="F51" s="251"/>
      <c r="G51" s="86">
        <v>6</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38" t="s">
        <v>91</v>
      </c>
      <c r="D52" s="539"/>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28" t="s">
        <v>98</v>
      </c>
      <c r="D59" s="528"/>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31.5">
      <c r="C60" s="257" t="s">
        <v>135</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6"/>
      <c r="D61" s="477"/>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6"/>
      <c r="D62" s="493"/>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28" t="s">
        <v>103</v>
      </c>
      <c r="D63" s="528"/>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28" t="s">
        <v>104</v>
      </c>
      <c r="D64" s="528"/>
      <c r="E64" s="219">
        <v>0</v>
      </c>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28" t="s">
        <v>111</v>
      </c>
      <c r="D65" s="528"/>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38" t="s">
        <v>105</v>
      </c>
      <c r="D66" s="539"/>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1" t="s">
        <v>106</v>
      </c>
      <c r="D67" s="542"/>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26.45" customHeight="1">
      <c r="C68" s="528" t="s">
        <v>94</v>
      </c>
      <c r="D68" s="528"/>
      <c r="E68" s="219"/>
      <c r="F68" s="229"/>
      <c r="G68" s="503" t="s">
        <v>137</v>
      </c>
      <c r="H68" s="504"/>
      <c r="I68" s="504"/>
      <c r="J68" s="504"/>
      <c r="K68" s="505"/>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38" t="s">
        <v>102</v>
      </c>
      <c r="D69" s="539"/>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1" t="s">
        <v>107</v>
      </c>
      <c r="D70" s="542"/>
      <c r="E70" s="219"/>
      <c r="F70" s="229"/>
      <c r="G70" s="506" t="s">
        <v>136</v>
      </c>
      <c r="H70" s="506"/>
      <c r="I70" s="506"/>
      <c r="J70" s="506"/>
      <c r="K70" s="506"/>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108</v>
      </c>
      <c r="D71" s="528"/>
      <c r="E71" s="219"/>
      <c r="F71" s="229"/>
      <c r="G71" s="506" t="s">
        <v>136</v>
      </c>
      <c r="H71" s="506"/>
      <c r="I71" s="506"/>
      <c r="J71" s="506"/>
      <c r="K71" s="506"/>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109</v>
      </c>
      <c r="D72" s="528"/>
      <c r="E72" s="219"/>
      <c r="F72" s="229"/>
      <c r="G72" s="506" t="s">
        <v>136</v>
      </c>
      <c r="H72" s="506"/>
      <c r="I72" s="506"/>
      <c r="J72" s="506"/>
      <c r="K72" s="506"/>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5" t="s">
        <v>110</v>
      </c>
      <c r="D73" s="555"/>
      <c r="E73" s="219"/>
      <c r="F73" s="229"/>
      <c r="G73" s="506" t="s">
        <v>136</v>
      </c>
      <c r="H73" s="506"/>
      <c r="I73" s="506"/>
      <c r="J73" s="506"/>
      <c r="K73" s="506"/>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6"/>
      <c r="D74" s="556"/>
      <c r="E74" s="275"/>
      <c r="F74" s="278"/>
      <c r="G74" s="506"/>
      <c r="H74" s="506"/>
      <c r="I74" s="506"/>
      <c r="J74" s="506"/>
      <c r="K74" s="506"/>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5"/>
      <c r="D76" s="485"/>
      <c r="E76" s="485"/>
      <c r="F76" s="485"/>
      <c r="G76" s="485"/>
      <c r="H76" s="485"/>
      <c r="I76" s="485"/>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4"/>
      <c r="D77" s="554"/>
      <c r="E77" s="554"/>
      <c r="F77" s="554"/>
      <c r="G77" s="554"/>
      <c r="H77" s="554"/>
      <c r="I77" s="554"/>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6">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G71:K71"/>
    <mergeCell ref="C67:D67"/>
    <mergeCell ref="O49:V49"/>
    <mergeCell ref="C50:D50"/>
    <mergeCell ref="C51:D51"/>
    <mergeCell ref="C52:D52"/>
    <mergeCell ref="C59:D59"/>
    <mergeCell ref="C61:D61"/>
    <mergeCell ref="C62:D62"/>
    <mergeCell ref="C63:D63"/>
    <mergeCell ref="C64:D64"/>
    <mergeCell ref="C65:D65"/>
    <mergeCell ref="C66:D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topLeftCell="B1" workbookViewId="0"/>
  </sheetViews>
  <sheetFormatPr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5" t="s">
        <v>147</v>
      </c>
      <c r="D2" s="515"/>
      <c r="E2" s="515"/>
      <c r="F2" s="515"/>
      <c r="G2" s="515"/>
      <c r="H2" s="515"/>
      <c r="I2" s="515"/>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7" customHeight="1" thickBot="1">
      <c r="C5" s="558" t="s">
        <v>142</v>
      </c>
      <c r="D5" s="559"/>
      <c r="E5" s="559"/>
      <c r="F5" s="559"/>
      <c r="G5" s="559"/>
      <c r="H5" s="559"/>
      <c r="I5" s="559"/>
      <c r="J5" s="559"/>
      <c r="K5" s="559"/>
      <c r="L5" s="559"/>
      <c r="M5" s="559"/>
      <c r="N5" s="559"/>
      <c r="O5" s="559"/>
      <c r="P5" s="559"/>
      <c r="Q5" s="559"/>
      <c r="R5" s="559"/>
      <c r="S5" s="559"/>
      <c r="T5" s="559"/>
      <c r="U5" s="559"/>
      <c r="V5" s="560"/>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6"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7"/>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18" t="s">
        <v>76</v>
      </c>
      <c r="AB10" s="518"/>
      <c r="AC10" s="146"/>
      <c r="AD10" s="146"/>
      <c r="AE10" s="146"/>
      <c r="AF10" s="146"/>
      <c r="AG10" s="146"/>
      <c r="AH10" s="146"/>
      <c r="AI10" s="410" t="s">
        <v>170</v>
      </c>
      <c r="AJ10" s="410"/>
      <c r="AK10" s="410"/>
      <c r="AL10" s="410"/>
      <c r="AM10" s="410"/>
      <c r="AN10" s="410"/>
      <c r="AO10" s="410"/>
      <c r="AP10" s="146"/>
      <c r="AQ10" s="146"/>
      <c r="AR10" s="146"/>
      <c r="AS10" s="146"/>
      <c r="AT10" s="146"/>
      <c r="AU10" s="146"/>
      <c r="AV10" s="146"/>
      <c r="AW10" s="146"/>
      <c r="AX10" s="146"/>
      <c r="AY10" s="146"/>
      <c r="AZ10" s="146"/>
      <c r="BA10" s="146"/>
    </row>
    <row r="11" spans="1:53" ht="15.75">
      <c r="C11" s="519" t="s">
        <v>68</v>
      </c>
      <c r="D11" s="520"/>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0"/>
      <c r="AJ11" s="410"/>
      <c r="AK11" s="410"/>
      <c r="AL11" s="410"/>
      <c r="AM11" s="410"/>
      <c r="AN11" s="410"/>
      <c r="AO11" s="410"/>
      <c r="AP11" s="146"/>
      <c r="AQ11" s="146"/>
      <c r="AR11" s="146"/>
      <c r="AS11" s="146"/>
      <c r="AT11" s="146"/>
      <c r="AU11" s="146"/>
      <c r="AV11" s="146"/>
      <c r="AW11" s="146"/>
      <c r="AX11" s="146"/>
      <c r="AY11" s="146"/>
      <c r="AZ11" s="146"/>
      <c r="BA11" s="146"/>
    </row>
    <row r="12" spans="1:53" ht="15.75">
      <c r="C12" s="521" t="s">
        <v>69</v>
      </c>
      <c r="D12" s="521"/>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1" t="s">
        <v>171</v>
      </c>
      <c r="AJ12" s="411"/>
      <c r="AK12" s="411"/>
      <c r="AL12" s="411"/>
      <c r="AM12" s="411"/>
      <c r="AN12" s="411"/>
      <c r="AO12" s="411"/>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1"/>
      <c r="AJ13" s="411"/>
      <c r="AK13" s="411"/>
      <c r="AL13" s="411"/>
      <c r="AM13" s="411"/>
      <c r="AN13" s="411"/>
      <c r="AO13" s="411"/>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1"/>
      <c r="AJ14" s="411"/>
      <c r="AK14" s="411"/>
      <c r="AL14" s="411"/>
      <c r="AM14" s="411"/>
      <c r="AN14" s="411"/>
      <c r="AO14" s="411"/>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3</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2" t="s">
        <v>4</v>
      </c>
      <c r="D16" s="522"/>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2" t="s">
        <v>42</v>
      </c>
      <c r="D17" s="522"/>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3" t="s">
        <v>5</v>
      </c>
      <c r="D18" s="523"/>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3" t="s">
        <v>87</v>
      </c>
      <c r="D19" s="523"/>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4" t="s">
        <v>161</v>
      </c>
      <c r="D20" s="524"/>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3" t="s">
        <v>72</v>
      </c>
      <c r="D21" s="514"/>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3" t="s">
        <v>73</v>
      </c>
      <c r="D22" s="514"/>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3" t="s">
        <v>88</v>
      </c>
      <c r="D23" s="514"/>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5" t="s">
        <v>74</v>
      </c>
      <c r="D24" s="526"/>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7" t="s">
        <v>89</v>
      </c>
      <c r="D26" s="527"/>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3" t="s">
        <v>160</v>
      </c>
      <c r="D27" s="523"/>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3" t="s">
        <v>44</v>
      </c>
      <c r="D28" s="523"/>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1" t="s">
        <v>79</v>
      </c>
      <c r="D29" s="532"/>
      <c r="E29" s="228">
        <v>1</v>
      </c>
      <c r="F29" s="229"/>
      <c r="G29" s="452">
        <f>E29*$A$26</f>
        <v>2</v>
      </c>
      <c r="H29" s="135"/>
      <c r="I29" s="529" t="s">
        <v>49</v>
      </c>
      <c r="J29" s="190">
        <f>IF(I29="Y",G29,0)</f>
        <v>2</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3"/>
      <c r="D30" s="534"/>
      <c r="G30" s="453"/>
      <c r="I30" s="530"/>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10</v>
      </c>
      <c r="J31" s="190"/>
      <c r="K31" s="121"/>
      <c r="M31" s="230" t="s">
        <v>17</v>
      </c>
      <c r="N31" s="85"/>
      <c r="O31" s="231"/>
      <c r="P31" s="205">
        <v>1</v>
      </c>
      <c r="Q31" s="85"/>
      <c r="R31" s="90" t="s">
        <v>49</v>
      </c>
      <c r="S31" s="85"/>
      <c r="T31" s="87">
        <f t="shared" si="2"/>
        <v>1</v>
      </c>
      <c r="U31" s="85"/>
      <c r="V31" s="200"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7" t="s">
        <v>90</v>
      </c>
      <c r="D32" s="527"/>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28" t="s">
        <v>80</v>
      </c>
      <c r="D33" s="528"/>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2" t="s">
        <v>164</v>
      </c>
      <c r="D34" s="412"/>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1" t="s">
        <v>81</v>
      </c>
      <c r="D35" s="521"/>
      <c r="E35" s="233">
        <v>2.5</v>
      </c>
      <c r="F35" s="85"/>
      <c r="G35" s="83">
        <f>E35*$A$32</f>
        <v>5</v>
      </c>
      <c r="H35" s="85"/>
      <c r="I35" s="325" t="s">
        <v>49</v>
      </c>
      <c r="J35" s="190">
        <f>IF(I35="Y",G35,0)</f>
        <v>5</v>
      </c>
      <c r="K35" s="121">
        <f>IF(I35="Y",1,0)</f>
        <v>1</v>
      </c>
      <c r="M35" s="202" t="s">
        <v>16</v>
      </c>
      <c r="N35" s="85"/>
      <c r="O35" s="212"/>
      <c r="P35" s="205">
        <v>0.5</v>
      </c>
      <c r="Q35" s="85"/>
      <c r="R35" s="90" t="s">
        <v>49</v>
      </c>
      <c r="S35" s="85"/>
      <c r="T35" s="87">
        <f t="shared" si="2"/>
        <v>0.5</v>
      </c>
      <c r="U35" s="85"/>
      <c r="V35" s="200"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200"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28" t="s">
        <v>35</v>
      </c>
      <c r="D39" s="528"/>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28" t="s">
        <v>46</v>
      </c>
      <c r="D40" s="528"/>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24</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28" t="s">
        <v>45</v>
      </c>
      <c r="D41" s="528"/>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28" t="s">
        <v>86</v>
      </c>
      <c r="D42" s="528"/>
      <c r="E42" s="219"/>
      <c r="F42" s="85"/>
      <c r="G42" s="83"/>
      <c r="H42" s="85"/>
      <c r="I42" s="83"/>
      <c r="J42" s="190">
        <f t="shared" si="5"/>
        <v>0</v>
      </c>
      <c r="K42" s="121">
        <f t="shared" si="6"/>
        <v>0</v>
      </c>
      <c r="M42" s="535" t="s">
        <v>71</v>
      </c>
      <c r="N42" s="242"/>
      <c r="O42" s="466">
        <f>(I54+V40)/(G54+T40)</f>
        <v>0.78</v>
      </c>
      <c r="P42" s="466"/>
      <c r="Q42" s="466"/>
      <c r="R42" s="466"/>
      <c r="S42" s="466"/>
      <c r="T42" s="466"/>
      <c r="U42" s="466"/>
      <c r="V42" s="467"/>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3" t="s">
        <v>33</v>
      </c>
      <c r="D43" s="414"/>
      <c r="E43" s="219">
        <v>3</v>
      </c>
      <c r="F43" s="85"/>
      <c r="G43" s="83">
        <f t="shared" si="4"/>
        <v>12</v>
      </c>
      <c r="H43" s="85"/>
      <c r="I43" s="200" t="s">
        <v>49</v>
      </c>
      <c r="J43" s="190">
        <f t="shared" si="5"/>
        <v>12</v>
      </c>
      <c r="K43" s="121">
        <f t="shared" si="6"/>
        <v>1</v>
      </c>
      <c r="M43" s="536"/>
      <c r="N43" s="243"/>
      <c r="O43" s="468"/>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2" t="s">
        <v>43</v>
      </c>
      <c r="D44" s="412"/>
      <c r="E44" s="219">
        <v>4</v>
      </c>
      <c r="F44" s="85"/>
      <c r="G44" s="83">
        <f t="shared" si="4"/>
        <v>16</v>
      </c>
      <c r="H44" s="85"/>
      <c r="I44" s="200" t="s">
        <v>50</v>
      </c>
      <c r="J44" s="190">
        <f t="shared" si="5"/>
        <v>0</v>
      </c>
      <c r="K44" s="121">
        <f t="shared" si="6"/>
        <v>0</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2" t="s">
        <v>151</v>
      </c>
      <c r="D45" s="412"/>
      <c r="E45" s="219">
        <v>5</v>
      </c>
      <c r="F45" s="85"/>
      <c r="G45" s="83">
        <f t="shared" si="4"/>
        <v>20</v>
      </c>
      <c r="H45" s="85"/>
      <c r="I45" s="200" t="s">
        <v>50</v>
      </c>
      <c r="J45" s="190">
        <f t="shared" si="5"/>
        <v>0</v>
      </c>
      <c r="K45" s="121">
        <f t="shared" si="6"/>
        <v>0</v>
      </c>
      <c r="M45" s="244" t="s">
        <v>63</v>
      </c>
      <c r="N45" s="245"/>
      <c r="O45" s="458" t="s">
        <v>61</v>
      </c>
      <c r="P45" s="459"/>
      <c r="Q45" s="459"/>
      <c r="R45" s="459"/>
      <c r="S45" s="459"/>
      <c r="T45" s="459"/>
      <c r="U45" s="459"/>
      <c r="V45" s="460"/>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12</v>
      </c>
      <c r="J46" s="232"/>
      <c r="K46" s="121"/>
      <c r="M46" s="545" t="s">
        <v>62</v>
      </c>
      <c r="N46" s="247"/>
      <c r="O46" s="445">
        <f>IF(AA24=0,0,VLOOKUP(O42,Lookups!A2:C10,IF(O45="Industrial",2,3),TRUE))</f>
        <v>3</v>
      </c>
      <c r="P46" s="445"/>
      <c r="Q46" s="445"/>
      <c r="R46" s="445"/>
      <c r="S46" s="445"/>
      <c r="T46" s="445"/>
      <c r="U46" s="445"/>
      <c r="V46" s="446"/>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6"/>
      <c r="N47" s="249"/>
      <c r="O47" s="447"/>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7" t="str">
        <f>IF(AA24=0,AG14,"")</f>
        <v/>
      </c>
      <c r="P48" s="537"/>
      <c r="Q48" s="537"/>
      <c r="R48" s="537"/>
      <c r="S48" s="537"/>
      <c r="T48" s="537"/>
      <c r="U48" s="537"/>
      <c r="V48" s="537"/>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19" t="s">
        <v>34</v>
      </c>
      <c r="D49" s="520"/>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19" t="s">
        <v>27</v>
      </c>
      <c r="D50" s="520"/>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38" t="s">
        <v>91</v>
      </c>
      <c r="D51" s="539"/>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54</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28" t="s">
        <v>98</v>
      </c>
      <c r="D58" s="528"/>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31.15" customHeight="1">
      <c r="C59" s="419" t="s">
        <v>138</v>
      </c>
      <c r="D59" s="420"/>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6"/>
      <c r="D60" s="477"/>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6"/>
      <c r="D61" s="493"/>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28" t="s">
        <v>103</v>
      </c>
      <c r="D62" s="528"/>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28" t="s">
        <v>104</v>
      </c>
      <c r="D63" s="528"/>
      <c r="E63" s="219">
        <v>0</v>
      </c>
      <c r="F63" s="229"/>
      <c r="G63" s="136"/>
      <c r="H63" s="134"/>
      <c r="I63" s="200" t="s">
        <v>49</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28" t="s">
        <v>111</v>
      </c>
      <c r="D64" s="528"/>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38" t="s">
        <v>105</v>
      </c>
      <c r="D65" s="539"/>
      <c r="E65" s="219"/>
      <c r="F65" s="229"/>
      <c r="G65" s="136"/>
      <c r="H65" s="134"/>
      <c r="I65" s="200" t="s">
        <v>49</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1" t="s">
        <v>106</v>
      </c>
      <c r="D66" s="542"/>
      <c r="E66" s="219"/>
      <c r="F66" s="229"/>
      <c r="G66" s="136"/>
      <c r="H66" s="134"/>
      <c r="I66" s="272"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28" t="s">
        <v>94</v>
      </c>
      <c r="D67" s="528"/>
      <c r="E67" s="219"/>
      <c r="F67" s="229"/>
      <c r="G67" s="500" t="s">
        <v>139</v>
      </c>
      <c r="H67" s="501"/>
      <c r="I67" s="501"/>
      <c r="J67" s="501"/>
      <c r="K67" s="502"/>
      <c r="L67" s="324"/>
      <c r="M67" s="32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38" t="s">
        <v>102</v>
      </c>
      <c r="D68" s="539"/>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1" t="s">
        <v>107</v>
      </c>
      <c r="D69" s="542"/>
      <c r="E69" s="219"/>
      <c r="F69" s="229"/>
      <c r="G69" s="497" t="s">
        <v>140</v>
      </c>
      <c r="H69" s="498"/>
      <c r="I69" s="498"/>
      <c r="J69" s="498"/>
      <c r="K69" s="498"/>
      <c r="L69" s="498"/>
      <c r="M69" s="499"/>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28" t="s">
        <v>108</v>
      </c>
      <c r="D70" s="528"/>
      <c r="E70" s="219"/>
      <c r="F70" s="229"/>
      <c r="G70" s="497" t="s">
        <v>129</v>
      </c>
      <c r="H70" s="498"/>
      <c r="I70" s="499"/>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28" t="s">
        <v>109</v>
      </c>
      <c r="D71" s="528"/>
      <c r="E71" s="219"/>
      <c r="F71" s="229"/>
      <c r="G71" s="497" t="s">
        <v>129</v>
      </c>
      <c r="H71" s="498"/>
      <c r="I71" s="499"/>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28" t="s">
        <v>110</v>
      </c>
      <c r="D72" s="528"/>
      <c r="E72" s="219"/>
      <c r="F72" s="229"/>
      <c r="G72" s="497" t="s">
        <v>129</v>
      </c>
      <c r="H72" s="498"/>
      <c r="I72" s="499"/>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0" t="s">
        <v>101</v>
      </c>
      <c r="D73" s="540"/>
      <c r="E73" s="219"/>
      <c r="F73" s="229"/>
      <c r="G73" s="497" t="s">
        <v>129</v>
      </c>
      <c r="H73" s="498"/>
      <c r="I73" s="499"/>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5">
    <mergeCell ref="AA10:AB10"/>
    <mergeCell ref="C11:D11"/>
    <mergeCell ref="C12:D12"/>
    <mergeCell ref="C16:D16"/>
    <mergeCell ref="C17:D17"/>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64:D64"/>
    <mergeCell ref="C65:D65"/>
    <mergeCell ref="C59:D59"/>
    <mergeCell ref="C32:D32"/>
    <mergeCell ref="C33:D33"/>
    <mergeCell ref="C73:D73"/>
    <mergeCell ref="G73:I73"/>
    <mergeCell ref="C67:D67"/>
    <mergeCell ref="C68:D68"/>
    <mergeCell ref="C69:D69"/>
    <mergeCell ref="G69:M69"/>
    <mergeCell ref="C70:D70"/>
    <mergeCell ref="G70:I70"/>
    <mergeCell ref="G67:K67"/>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6084-7054-4EC6-9EEF-39B263DDAD20}">
  <sheetPr>
    <tabColor rgb="FF3D6864"/>
    <pageSetUpPr fitToPage="1"/>
  </sheetPr>
  <dimension ref="A1:BB110"/>
  <sheetViews>
    <sheetView topLeftCell="B37" workbookViewId="0">
      <selection activeCell="K36" sqref="K3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1</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5</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IF(AA21=0,0,VLOOKUP(O39,[2]Lookups!A2:C10,IF(O42="Industrial",2,3),TRUE))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65</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u73WMBIy8sgljPBXXR3W2i4CkS1jXjKFEsH1N4v2KnT25otwZUJSek2pD61ECuygsawZtKXQGfPa40HS9EK6vQ==" saltValue="BdZNDJae56a7BHK5Q5Dc+w==" spinCount="100000" sheet="1" objects="1" scenarios="1"/>
  <mergeCells count="63">
    <mergeCell ref="C18:D18"/>
    <mergeCell ref="O4:O5"/>
    <mergeCell ref="AA7:AB7"/>
    <mergeCell ref="AI7:AO8"/>
    <mergeCell ref="C8:D8"/>
    <mergeCell ref="C9:D9"/>
    <mergeCell ref="AI9:AO11"/>
    <mergeCell ref="C13:D13"/>
    <mergeCell ref="C14:D14"/>
    <mergeCell ref="C15:D15"/>
    <mergeCell ref="C16:D16"/>
    <mergeCell ref="C17:D17"/>
    <mergeCell ref="C31:D31"/>
    <mergeCell ref="C19:D19"/>
    <mergeCell ref="C20:D20"/>
    <mergeCell ref="C21:D21"/>
    <mergeCell ref="C23:D23"/>
    <mergeCell ref="C24:D24"/>
    <mergeCell ref="C25:D25"/>
    <mergeCell ref="C26:D27"/>
    <mergeCell ref="G26:G27"/>
    <mergeCell ref="I26:I27"/>
    <mergeCell ref="C29:D29"/>
    <mergeCell ref="C30:D30"/>
    <mergeCell ref="M43:M44"/>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E9DD19C7-D19A-4462-9318-ECF362B25441}">
      <formula1>"Y, N"</formula1>
    </dataValidation>
    <dataValidation type="list" allowBlank="1" showInputMessage="1" showErrorMessage="1" sqref="N42:V42" xr:uid="{907D7308-3EDE-49EB-9DA1-8DBC6E25B52E}">
      <formula1>"Industrial, All others"</formula1>
    </dataValidation>
    <dataValidation allowBlank="1" showInputMessage="1" showErrorMessage="1" promptTitle="ISO 21930:2007" prompt="Sustainability in building construction- Environmental declaration of building products, BSi" sqref="C40:D40" xr:uid="{6F59D670-1E5E-4D70-84E6-B46F8AC762F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5B4857A9-3BE5-48B9-BC14-6B0633985286}"/>
    <dataValidation allowBlank="1" showInputMessage="1" showErrorMessage="1" promptTitle="EN 15978:2011" prompt="Sustainability of construction works - assessment of environmental performance of buildings - calculation method, BSi" sqref="C26" xr:uid="{841F5F13-DB98-4BAA-AD06-689C15A0DEB9}"/>
    <dataValidation allowBlank="1" showInputMessage="1" showErrorMessage="1" promptTitle="EN 15804:2012" prompt="Sustainability of construction works - Environmental product declarations - core rules for the product category of construction products, BSi" sqref="C41:D41" xr:uid="{678B0906-3B38-4A85-BCF9-55F08A853B89}"/>
    <dataValidation allowBlank="1" showErrorMessage="1" promptTitle="CEN/TR 15941:2010" prompt="Sustainability of construction works - Environmental product declarations - Methodology for selection and use of generic data, BSi" sqref="C31:D31" xr:uid="{5E349A6A-14FF-4A06-A7AA-D39360C17422}"/>
    <dataValidation allowBlank="1" showErrorMessage="1" sqref="C48:D48" xr:uid="{04B4E340-78B3-4A66-9791-160D9F9E3EBF}"/>
    <dataValidation allowBlank="1" showErrorMessage="1" promptTitle="EN 15804:2012" prompt="Sustainability of construction works - Environmental product declarations - core rules for the product category of construction products, BSi" sqref="C42:D42" xr:uid="{C28B7A18-B654-49CA-9177-6B81F7914381}"/>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0"/>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210</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31.5">
      <c r="C56" s="143" t="s">
        <v>213</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49</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211</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212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212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212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212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I3k+Gg/WeFRRGdnb+N+iv5G9jEhAdgaR6HCHCFwEobisLmR74RRtrFHhIRbCTE/3mLt9WQxuKEG7jUp/EnbUfQ==" saltValue="AjdlLGsphMDc6hTKInj5m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1956-AC98-482D-868A-63115A020015}">
  <sheetPr>
    <tabColor rgb="FF3D6864"/>
    <pageSetUpPr fitToPage="1"/>
  </sheetPr>
  <dimension ref="A1:BB111"/>
  <sheetViews>
    <sheetView topLeftCell="C5" workbookViewId="0">
      <selection activeCell="M21" sqref="M21"/>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8"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8"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50</v>
      </c>
      <c r="S28" s="55"/>
      <c r="T28" s="87" t="str">
        <f t="shared" si="2"/>
        <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8"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8"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8"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8"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8"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8"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0.93939393939393945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250</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251</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252</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9" t="s">
        <v>253</v>
      </c>
      <c r="D59" s="438"/>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103</v>
      </c>
      <c r="D60" s="412"/>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104</v>
      </c>
      <c r="D61" s="412"/>
      <c r="E61" s="77">
        <v>0</v>
      </c>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55.9" customHeight="1">
      <c r="C62" s="412" t="s">
        <v>111</v>
      </c>
      <c r="D62" s="412"/>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3" t="s">
        <v>105</v>
      </c>
      <c r="D63" s="41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0" t="s">
        <v>106</v>
      </c>
      <c r="D64" s="431"/>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3" t="s">
        <v>94</v>
      </c>
      <c r="D65" s="433"/>
      <c r="E65" s="77"/>
      <c r="F65" s="123"/>
      <c r="G65" s="427">
        <v>1000</v>
      </c>
      <c r="H65" s="428"/>
      <c r="I65" s="429"/>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5" customHeight="1">
      <c r="C66" s="434" t="s">
        <v>102</v>
      </c>
      <c r="D66" s="435"/>
      <c r="E66" s="77"/>
      <c r="F66" s="123"/>
      <c r="G66" s="136"/>
      <c r="H66" s="135"/>
      <c r="I66" s="135"/>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6" t="s">
        <v>107</v>
      </c>
      <c r="D67" s="437"/>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108</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109</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110</v>
      </c>
      <c r="D70" s="433"/>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2" t="s">
        <v>101</v>
      </c>
      <c r="D71" s="432"/>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E108" s="3"/>
      <c r="F108" s="3"/>
      <c r="G108" s="3"/>
      <c r="H108" s="3"/>
      <c r="I108" s="3"/>
      <c r="J108" s="3"/>
      <c r="K108" s="117"/>
      <c r="L108" s="5"/>
      <c r="BB108" s="73"/>
    </row>
    <row r="109" spans="1:54">
      <c r="E109" s="3"/>
      <c r="F109" s="3"/>
      <c r="G109" s="3"/>
      <c r="H109" s="3"/>
      <c r="I109" s="3"/>
      <c r="J109" s="3"/>
      <c r="K109" s="117"/>
      <c r="L109" s="5"/>
    </row>
    <row r="110" spans="1:54">
      <c r="E110" s="3"/>
      <c r="F110" s="3"/>
      <c r="G110" s="3"/>
      <c r="H110" s="3"/>
      <c r="I110" s="3"/>
      <c r="J110" s="3"/>
      <c r="K110" s="117"/>
      <c r="L110" s="5"/>
    </row>
    <row r="111" spans="1:54">
      <c r="E111" s="3"/>
      <c r="F111" s="3"/>
      <c r="G111" s="3"/>
      <c r="H111" s="3"/>
      <c r="I111" s="3"/>
      <c r="J111" s="3"/>
      <c r="K111" s="117"/>
      <c r="L111" s="5"/>
    </row>
  </sheetData>
  <sheetProtection algorithmName="SHA-512" hashValue="sUzttN25QH/km6g27yZqDcKsky97GbJSUv0mM8UQBEa+7TocDZdHteMTT2jh7PqjTCcXWK1KMPsWjJqpCprfKg==" saltValue="oINhQyV4qTv2jwBrw4XMYA==" spinCount="100000" sheet="1" objects="1" scenarios="1"/>
  <mergeCells count="64">
    <mergeCell ref="C71:D71"/>
    <mergeCell ref="G71:I71"/>
    <mergeCell ref="C58:D58"/>
    <mergeCell ref="C68:D68"/>
    <mergeCell ref="G68:I68"/>
    <mergeCell ref="C69:D69"/>
    <mergeCell ref="G69:I69"/>
    <mergeCell ref="C70:D70"/>
    <mergeCell ref="G70:I70"/>
    <mergeCell ref="C64:D64"/>
    <mergeCell ref="C65:D65"/>
    <mergeCell ref="G65:I65"/>
    <mergeCell ref="C66:D66"/>
    <mergeCell ref="C67:D67"/>
    <mergeCell ref="G67:I67"/>
    <mergeCell ref="C63:D63"/>
    <mergeCell ref="C57:D57"/>
    <mergeCell ref="C59:D59"/>
    <mergeCell ref="C60:D60"/>
    <mergeCell ref="C61:D61"/>
    <mergeCell ref="C62:D62"/>
    <mergeCell ref="M43:M44"/>
    <mergeCell ref="O43:V44"/>
    <mergeCell ref="M39:M40"/>
    <mergeCell ref="O45:V45"/>
    <mergeCell ref="C46:D46"/>
    <mergeCell ref="M46:V47"/>
    <mergeCell ref="C47:D47"/>
    <mergeCell ref="O39:V40"/>
    <mergeCell ref="C40:D40"/>
    <mergeCell ref="C41:D41"/>
    <mergeCell ref="C42:D42"/>
    <mergeCell ref="O42:V42"/>
    <mergeCell ref="C37:D37"/>
    <mergeCell ref="C38:D38"/>
    <mergeCell ref="C39:D39"/>
    <mergeCell ref="C55:D55"/>
    <mergeCell ref="C48:D48"/>
    <mergeCell ref="C29:D29"/>
    <mergeCell ref="C30:D30"/>
    <mergeCell ref="C32:D32"/>
    <mergeCell ref="C31:D31"/>
    <mergeCell ref="C36:D36"/>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5F4B0607-B1B8-4D2F-B20C-654CCEF2A5F0}"/>
    <dataValidation allowBlank="1" showErrorMessage="1" sqref="C48:D48" xr:uid="{80AB5549-75E6-446E-847B-80013DDF0A20}"/>
    <dataValidation allowBlank="1" showErrorMessage="1" promptTitle="CEN/TR 15941:2010" prompt="Sustainability of construction works - Environmental product declarations - Methodology for selection and use of generic data, BSi" sqref="C31:D31" xr:uid="{83E5FD68-9A58-4D70-8053-A3CE4F2AC375}"/>
    <dataValidation allowBlank="1" showInputMessage="1" showErrorMessage="1" promptTitle="EN 15804:2012" prompt="Sustainability of construction works - Environmental product declarations - core rules for the product category of construction products, BSi" sqref="C41:D41" xr:uid="{476A3CFA-F540-495A-89D0-B8D5A911F1A0}"/>
    <dataValidation allowBlank="1" showInputMessage="1" showErrorMessage="1" promptTitle="EN 15978:2011" prompt="Sustainability of construction works - assessment of environmental performance of buildings - calculation method, BSi" sqref="C26" xr:uid="{97008008-BAC4-417E-B987-84D745214581}"/>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C9E0191-56AC-470C-989B-89609212087F}"/>
    <dataValidation allowBlank="1" showInputMessage="1" showErrorMessage="1" promptTitle="ISO 21930:2007" prompt="Sustainability in building construction- Environmental declaration of building products, BSi" sqref="C40:D40" xr:uid="{94AF7DE9-7C1A-4B51-BCCD-F893E8A1418C}"/>
    <dataValidation type="list" allowBlank="1" showInputMessage="1" showErrorMessage="1" sqref="N42:V42" xr:uid="{640A9E85-FC0F-47D1-9D03-BFE05156A7B1}">
      <formula1>"Industrial, All others"</formula1>
    </dataValidation>
    <dataValidation type="list" allowBlank="1" showInputMessage="1" showErrorMessage="1" sqref="V8:V24 I36:I38 I30:I32 I13:I17 I24:I26 I7:I9 R26:R32 R34:R35 V26:V32 R8:R24 I61:I64 I40:I42 I46:I48 V34:V35" xr:uid="{7EBB81BA-6E98-4EBA-AC48-0A7B05A9ADBB}">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E7A0-24D4-484D-B20D-BCF1E0EAF672}">
  <sheetPr>
    <tabColor rgb="FF3D6864"/>
    <pageSetUpPr fitToPage="1"/>
  </sheetPr>
  <dimension ref="A1:BB114"/>
  <sheetViews>
    <sheetView tabSelected="1" topLeftCell="B24" zoomScaleNormal="100" workbookViewId="0">
      <selection activeCell="I37" sqref="I3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50</v>
      </c>
      <c r="S27" s="55"/>
      <c r="T27" s="87" t="str">
        <f t="shared" si="2"/>
        <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206</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0.97979797979797978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241</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143" t="s">
        <v>242</v>
      </c>
      <c r="D57" s="144"/>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243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143" t="s">
        <v>244</v>
      </c>
      <c r="D59" s="144"/>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t="s">
        <v>245</v>
      </c>
      <c r="D60" s="420"/>
      <c r="E60" s="77"/>
      <c r="F60" s="38"/>
      <c r="G60" s="136"/>
      <c r="H60" s="135"/>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383" t="s">
        <v>246</v>
      </c>
      <c r="D61" s="384"/>
      <c r="E61" s="77"/>
      <c r="F61" s="38"/>
      <c r="G61" s="136"/>
      <c r="H61" s="135"/>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9" t="s">
        <v>247</v>
      </c>
      <c r="D62" s="438"/>
      <c r="E62" s="39"/>
      <c r="F62" s="39"/>
      <c r="H62" s="39"/>
      <c r="I62" s="39"/>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2" t="s">
        <v>103</v>
      </c>
      <c r="D63" s="412"/>
      <c r="E63" s="39"/>
      <c r="F63" s="39"/>
      <c r="H63" s="39"/>
      <c r="I63" s="39"/>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2" t="s">
        <v>104</v>
      </c>
      <c r="D64" s="412"/>
      <c r="E64" s="77">
        <v>0</v>
      </c>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55.9" customHeight="1">
      <c r="C65" s="412" t="s">
        <v>111</v>
      </c>
      <c r="D65" s="412"/>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13" t="s">
        <v>105</v>
      </c>
      <c r="D66" s="414"/>
      <c r="E66" s="77"/>
      <c r="F66" s="123"/>
      <c r="G66" s="136"/>
      <c r="H66" s="134"/>
      <c r="I66" s="88" t="s">
        <v>50</v>
      </c>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0" t="s">
        <v>106</v>
      </c>
      <c r="D67" s="431"/>
      <c r="E67" s="77"/>
      <c r="F67" s="123"/>
      <c r="G67" s="136"/>
      <c r="H67" s="134"/>
      <c r="I67" s="88" t="s">
        <v>50</v>
      </c>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94</v>
      </c>
      <c r="D68" s="433"/>
      <c r="E68" s="77"/>
      <c r="F68" s="123"/>
      <c r="G68" s="427">
        <v>200</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31.5" customHeight="1">
      <c r="C69" s="434" t="s">
        <v>102</v>
      </c>
      <c r="D69" s="435"/>
      <c r="E69" s="77"/>
      <c r="F69" s="123"/>
      <c r="G69" s="136"/>
      <c r="H69" s="135"/>
      <c r="I69" s="135"/>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6" t="s">
        <v>107</v>
      </c>
      <c r="D70" s="437"/>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108</v>
      </c>
      <c r="D71" s="433"/>
      <c r="E71" s="77"/>
      <c r="F71" s="123"/>
      <c r="G71" s="427" t="s">
        <v>92</v>
      </c>
      <c r="H71" s="428"/>
      <c r="I71" s="429"/>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3" t="s">
        <v>109</v>
      </c>
      <c r="D72" s="433"/>
      <c r="E72" s="77"/>
      <c r="F72" s="123"/>
      <c r="G72" s="427" t="s">
        <v>92</v>
      </c>
      <c r="H72" s="428"/>
      <c r="I72" s="429"/>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ht="15.75">
      <c r="C73" s="433" t="s">
        <v>110</v>
      </c>
      <c r="D73" s="433"/>
      <c r="E73" s="77"/>
      <c r="F73" s="123"/>
      <c r="G73" s="427" t="s">
        <v>92</v>
      </c>
      <c r="H73" s="428"/>
      <c r="I73" s="429"/>
      <c r="J73" s="39"/>
      <c r="K73" s="31"/>
      <c r="L73" s="39"/>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15.75">
      <c r="C74" s="432" t="s">
        <v>101</v>
      </c>
      <c r="D74" s="432"/>
      <c r="E74" s="77"/>
      <c r="F74" s="123"/>
      <c r="G74" s="427" t="s">
        <v>92</v>
      </c>
      <c r="H74" s="428"/>
      <c r="I74" s="429"/>
      <c r="J74" s="39"/>
      <c r="K74" s="31"/>
      <c r="L74" s="39"/>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39"/>
      <c r="F79" s="39"/>
      <c r="G79" s="39"/>
      <c r="H79" s="39"/>
      <c r="I79" s="39"/>
      <c r="J79" s="39"/>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39"/>
      <c r="F80" s="39"/>
      <c r="G80" s="39"/>
      <c r="H80" s="39"/>
      <c r="I80" s="39"/>
      <c r="J80" s="39"/>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A109" s="39"/>
      <c r="C109" s="39"/>
      <c r="D109" s="39"/>
      <c r="E109" s="64"/>
      <c r="F109" s="64"/>
      <c r="G109" s="64"/>
      <c r="H109" s="64"/>
      <c r="I109" s="64"/>
      <c r="J109" s="64"/>
      <c r="K109" s="116"/>
      <c r="L109" s="63"/>
      <c r="M109" s="39"/>
      <c r="O109" s="39"/>
      <c r="P109" s="39"/>
      <c r="R109" s="35"/>
      <c r="T109" s="35"/>
      <c r="V109" s="35"/>
      <c r="W109" s="35"/>
      <c r="X109" s="62"/>
      <c r="Y109" s="62"/>
      <c r="Z109" s="62"/>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73"/>
    </row>
    <row r="110" spans="1:54">
      <c r="A110" s="39"/>
      <c r="C110" s="39"/>
      <c r="D110" s="39"/>
      <c r="E110" s="64"/>
      <c r="F110" s="64"/>
      <c r="G110" s="64"/>
      <c r="H110" s="64"/>
      <c r="I110" s="64"/>
      <c r="J110" s="64"/>
      <c r="K110" s="116"/>
      <c r="L110" s="63"/>
      <c r="M110" s="39"/>
      <c r="O110" s="39"/>
      <c r="P110" s="39"/>
      <c r="R110" s="35"/>
      <c r="T110" s="35"/>
      <c r="V110" s="35"/>
      <c r="W110" s="35"/>
      <c r="X110" s="62"/>
      <c r="Y110" s="62"/>
      <c r="Z110" s="62"/>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73"/>
    </row>
    <row r="111" spans="1:54">
      <c r="E111" s="3"/>
      <c r="F111" s="3"/>
      <c r="G111" s="3"/>
      <c r="H111" s="3"/>
      <c r="I111" s="3"/>
      <c r="J111" s="3"/>
      <c r="K111" s="117"/>
      <c r="L111" s="5"/>
      <c r="BB111" s="73"/>
    </row>
    <row r="112" spans="1:54">
      <c r="E112" s="3"/>
      <c r="F112" s="3"/>
      <c r="G112" s="3"/>
      <c r="H112" s="3"/>
      <c r="I112" s="3"/>
      <c r="J112" s="3"/>
      <c r="K112" s="117"/>
      <c r="L112" s="5"/>
    </row>
    <row r="113" spans="5:12">
      <c r="E113" s="3"/>
      <c r="F113" s="3"/>
      <c r="G113" s="3"/>
      <c r="H113" s="3"/>
      <c r="I113" s="3"/>
      <c r="J113" s="3"/>
      <c r="K113" s="117"/>
      <c r="L113" s="5"/>
    </row>
    <row r="114" spans="5:12">
      <c r="E114" s="3"/>
      <c r="F114" s="3"/>
      <c r="G114" s="3"/>
      <c r="H114" s="3"/>
      <c r="I114" s="3"/>
      <c r="J114" s="3"/>
      <c r="K114" s="117"/>
      <c r="L114" s="5"/>
    </row>
  </sheetData>
  <sheetProtection algorithmName="SHA-512" hashValue="qUgje4EDeSqMoA2Rs+X18faw6fP7tf29SVQ3oYy+e+hAseQ/3EWjzuedOURM2iRpKjqmFtPTT4rehIMt9NqUpw==" saltValue="5YvvScrCmcagsNJtiM+lMA==" spinCount="100000" sheet="1" objects="1" scenarios="1"/>
  <mergeCells count="63">
    <mergeCell ref="C74:D74"/>
    <mergeCell ref="G74:I74"/>
    <mergeCell ref="C71:D71"/>
    <mergeCell ref="G71:I71"/>
    <mergeCell ref="C72:D72"/>
    <mergeCell ref="G72:I72"/>
    <mergeCell ref="C73:D73"/>
    <mergeCell ref="G73:I73"/>
    <mergeCell ref="C67:D67"/>
    <mergeCell ref="C68:D68"/>
    <mergeCell ref="G68:I68"/>
    <mergeCell ref="C69:D69"/>
    <mergeCell ref="C70:D70"/>
    <mergeCell ref="G70:I70"/>
    <mergeCell ref="C66:D66"/>
    <mergeCell ref="O45:V45"/>
    <mergeCell ref="C46:D46"/>
    <mergeCell ref="M46:V47"/>
    <mergeCell ref="C47:D47"/>
    <mergeCell ref="C48:D48"/>
    <mergeCell ref="C55:D55"/>
    <mergeCell ref="C60:D60"/>
    <mergeCell ref="C62:D62"/>
    <mergeCell ref="C63:D63"/>
    <mergeCell ref="C64:D64"/>
    <mergeCell ref="C65:D65"/>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13:D13"/>
    <mergeCell ref="C25:D25"/>
    <mergeCell ref="C26:D27"/>
    <mergeCell ref="C18:D18"/>
    <mergeCell ref="O4:O5"/>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AA7:AB7"/>
  </mergeCells>
  <dataValidations count="9">
    <dataValidation allowBlank="1" showErrorMessage="1" promptTitle="EN 15804:2012" prompt="Sustainability of construction works - Environmental product declarations - core rules for the product category of construction products, BSi" sqref="C42:D42" xr:uid="{24E22AE8-E7B3-4D2D-847F-6605E0427AC9}"/>
    <dataValidation allowBlank="1" showErrorMessage="1" sqref="C48:D48" xr:uid="{58581201-DF72-4DC2-A655-6ED0ACE43995}"/>
    <dataValidation allowBlank="1" showErrorMessage="1" promptTitle="CEN/TR 15941:2010" prompt="Sustainability of construction works - Environmental product declarations - Methodology for selection and use of generic data, BSi" sqref="C31:D31" xr:uid="{05E427AE-9F79-4C62-B87B-3B6DB0CC0CCB}"/>
    <dataValidation allowBlank="1" showInputMessage="1" showErrorMessage="1" promptTitle="EN 15804:2012" prompt="Sustainability of construction works - Environmental product declarations - core rules for the product category of construction products, BSi" sqref="C41:D41" xr:uid="{6760A344-3C73-4BB9-9C87-903644ABC63A}"/>
    <dataValidation allowBlank="1" showInputMessage="1" showErrorMessage="1" promptTitle="EN 15978:2011" prompt="Sustainability of construction works - assessment of environmental performance of buildings - calculation method, BSi" sqref="C26" xr:uid="{58AC1AC6-8CD2-4289-900D-2FCB8D3EA72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B16A8740-AC77-4F31-BB1B-4FC3551DDB5D}"/>
    <dataValidation allowBlank="1" showInputMessage="1" showErrorMessage="1" promptTitle="ISO 21930:2007" prompt="Sustainability in building construction- Environmental declaration of building products, BSi" sqref="C40:D40" xr:uid="{7689C6FA-5F2B-4F53-8F5A-BE68F2B4EEB3}"/>
    <dataValidation type="list" allowBlank="1" showInputMessage="1" showErrorMessage="1" sqref="N42:V42" xr:uid="{EA4E4BF2-5E6E-4707-AE02-0BB07E0917A6}">
      <formula1>"Industrial, All others"</formula1>
    </dataValidation>
    <dataValidation type="list" allowBlank="1" showInputMessage="1" showErrorMessage="1" sqref="V26:V32 I36:I38 I30:I32 I13:I17 I24:I26 I7:I9 R26:R32 R34:R35 V34:V35 R8:R24 I64:I67 V8:V24 I46:I48 I40:I42" xr:uid="{93EF8D6F-1C69-40D3-89F7-45811767D9D9}">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2"/>
  <sheetViews>
    <sheetView topLeftCell="B1"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3</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375"/>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216</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5"/>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1</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49</v>
      </c>
      <c r="J46" s="6">
        <f>IF(I46="Y",G46,0)</f>
        <v>0</v>
      </c>
      <c r="K46" s="121">
        <f>IF(I46="Y",1,0)</f>
        <v>1</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39"/>
      <c r="D53" s="39"/>
      <c r="E53" s="39"/>
      <c r="F53" s="39"/>
      <c r="G53" s="39"/>
      <c r="H53" s="39"/>
      <c r="I53" s="39"/>
      <c r="J53" s="39"/>
      <c r="K53" s="116"/>
      <c r="L53" s="63"/>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c r="C54" s="39"/>
      <c r="D54" s="39"/>
      <c r="E54" s="39"/>
      <c r="F54" s="39"/>
      <c r="G54" s="39"/>
      <c r="H54" s="39"/>
      <c r="I54" s="39"/>
      <c r="J54" s="39"/>
      <c r="K54" s="116"/>
      <c r="L54" s="63"/>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39"/>
      <c r="D55" s="39"/>
      <c r="E55" s="39"/>
      <c r="F55" s="39"/>
      <c r="G55" s="39"/>
      <c r="H55" s="39"/>
      <c r="I55" s="39"/>
      <c r="J55" s="39"/>
      <c r="K55" s="116"/>
      <c r="L55" s="63"/>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c r="C56" s="39"/>
      <c r="D56" s="39"/>
      <c r="E56" s="39"/>
      <c r="F56" s="39"/>
      <c r="G56" s="39"/>
      <c r="H56" s="39"/>
      <c r="I56" s="39"/>
      <c r="J56" s="39"/>
      <c r="K56" s="116"/>
      <c r="L56" s="63"/>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c r="C57" s="39"/>
      <c r="D57" s="39"/>
      <c r="E57" s="39"/>
      <c r="F57" s="39"/>
      <c r="G57" s="39"/>
      <c r="H57" s="39"/>
      <c r="I57" s="39"/>
      <c r="J57" s="39"/>
      <c r="K57" s="116"/>
      <c r="L57" s="63"/>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c r="C58" s="39"/>
      <c r="D58" s="39"/>
      <c r="E58" s="39"/>
      <c r="F58" s="39"/>
      <c r="G58" s="39"/>
      <c r="H58" s="39"/>
      <c r="I58" s="39"/>
      <c r="J58" s="39"/>
      <c r="K58" s="116"/>
      <c r="L58" s="63"/>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c r="C59" s="39"/>
      <c r="D59" s="39"/>
      <c r="E59" s="64"/>
      <c r="F59" s="64"/>
      <c r="G59" s="64"/>
      <c r="H59" s="64"/>
      <c r="I59" s="64"/>
      <c r="J59" s="64"/>
      <c r="K59" s="116"/>
      <c r="L59" s="63"/>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c r="C60" s="39"/>
      <c r="D60" s="39"/>
      <c r="E60" s="64"/>
      <c r="F60" s="64"/>
      <c r="G60" s="64"/>
      <c r="H60" s="64"/>
      <c r="I60" s="64"/>
      <c r="J60" s="64"/>
      <c r="K60" s="116"/>
      <c r="L60" s="63"/>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c r="C61" s="39"/>
      <c r="D61" s="39"/>
      <c r="E61" s="64"/>
      <c r="F61" s="64"/>
      <c r="G61" s="64"/>
      <c r="H61" s="64"/>
      <c r="I61" s="64"/>
      <c r="J61" s="64"/>
      <c r="K61" s="116"/>
      <c r="L61" s="63"/>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c r="C62" s="39"/>
      <c r="D62" s="39"/>
      <c r="E62" s="64"/>
      <c r="F62" s="64"/>
      <c r="G62" s="64"/>
      <c r="H62" s="64"/>
      <c r="I62" s="64"/>
      <c r="J62" s="64"/>
      <c r="K62" s="116"/>
      <c r="L62" s="63"/>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c r="C63" s="39"/>
      <c r="D63" s="39"/>
      <c r="E63" s="64"/>
      <c r="F63" s="64"/>
      <c r="G63" s="64"/>
      <c r="H63" s="64"/>
      <c r="I63" s="64"/>
      <c r="J63" s="64"/>
      <c r="K63" s="116"/>
      <c r="L63" s="63"/>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c r="C64" s="39"/>
      <c r="D64" s="39"/>
      <c r="E64" s="64"/>
      <c r="F64" s="64"/>
      <c r="G64" s="64"/>
      <c r="H64" s="64"/>
      <c r="I64" s="64"/>
      <c r="J64" s="64"/>
      <c r="K64" s="116"/>
      <c r="L64" s="63"/>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c r="C65" s="39"/>
      <c r="D65" s="39"/>
      <c r="E65" s="64"/>
      <c r="F65" s="64"/>
      <c r="G65" s="64"/>
      <c r="H65" s="64"/>
      <c r="I65" s="64"/>
      <c r="J65" s="64"/>
      <c r="K65" s="116"/>
      <c r="L65" s="63"/>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c r="C66" s="39"/>
      <c r="D66" s="39"/>
      <c r="E66" s="64"/>
      <c r="F66" s="64"/>
      <c r="G66" s="64"/>
      <c r="H66" s="64"/>
      <c r="I66" s="64"/>
      <c r="J66" s="64"/>
      <c r="K66" s="116"/>
      <c r="L66" s="63"/>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c r="C67" s="39"/>
      <c r="D67" s="39"/>
      <c r="E67" s="64"/>
      <c r="F67" s="64"/>
      <c r="G67" s="64"/>
      <c r="H67" s="64"/>
      <c r="I67" s="64"/>
      <c r="J67" s="64"/>
      <c r="K67" s="116"/>
      <c r="L67" s="63"/>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c r="C68" s="39"/>
      <c r="D68" s="39"/>
      <c r="E68" s="64"/>
      <c r="F68" s="64"/>
      <c r="G68" s="64"/>
      <c r="H68" s="64"/>
      <c r="I68" s="64"/>
      <c r="J68" s="64"/>
      <c r="K68" s="116"/>
      <c r="L68" s="63"/>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c r="C69" s="39"/>
      <c r="D69" s="39"/>
      <c r="E69" s="64"/>
      <c r="F69" s="64"/>
      <c r="G69" s="64"/>
      <c r="H69" s="64"/>
      <c r="I69" s="64"/>
      <c r="J69" s="64"/>
      <c r="K69" s="116"/>
      <c r="L69" s="63"/>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c r="C70" s="39"/>
      <c r="D70" s="39"/>
      <c r="E70" s="64"/>
      <c r="F70" s="64"/>
      <c r="G70" s="64"/>
      <c r="H70" s="64"/>
      <c r="I70" s="64"/>
      <c r="J70" s="64"/>
      <c r="K70" s="116"/>
      <c r="L70" s="63"/>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c r="C71" s="39"/>
      <c r="D71" s="39"/>
      <c r="E71" s="64"/>
      <c r="F71" s="64"/>
      <c r="G71" s="64"/>
      <c r="H71" s="64"/>
      <c r="I71" s="64"/>
      <c r="J71" s="64"/>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c r="C72" s="39"/>
      <c r="D72" s="39"/>
      <c r="E72" s="64"/>
      <c r="F72" s="64"/>
      <c r="G72" s="64"/>
      <c r="H72" s="64"/>
      <c r="I72" s="64"/>
      <c r="J72" s="64"/>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c r="C73" s="39"/>
      <c r="D73" s="39"/>
      <c r="E73" s="64"/>
      <c r="F73" s="64"/>
      <c r="G73" s="64"/>
      <c r="H73" s="64"/>
      <c r="I73" s="64"/>
      <c r="J73" s="64"/>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c r="C74" s="39"/>
      <c r="D74" s="39"/>
      <c r="E74" s="64"/>
      <c r="F74" s="64"/>
      <c r="G74" s="64"/>
      <c r="H74" s="64"/>
      <c r="I74" s="64"/>
      <c r="J74" s="64"/>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c r="C75" s="39"/>
      <c r="D75" s="39"/>
      <c r="E75" s="64"/>
      <c r="F75" s="64"/>
      <c r="G75" s="64"/>
      <c r="H75" s="64"/>
      <c r="I75" s="64"/>
      <c r="J75" s="64"/>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c r="C76" s="39"/>
      <c r="D76" s="39"/>
      <c r="E76" s="64"/>
      <c r="F76" s="64"/>
      <c r="G76" s="64"/>
      <c r="H76" s="64"/>
      <c r="I76" s="64"/>
      <c r="J76" s="64"/>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c r="A78" s="39"/>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c r="A79" s="39"/>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c r="A80" s="39"/>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A81" s="39"/>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A82" s="39"/>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A83" s="39"/>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73"/>
    </row>
    <row r="84" spans="1:54">
      <c r="A84" s="39"/>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73"/>
    </row>
    <row r="85" spans="1:54">
      <c r="A85" s="39"/>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73"/>
    </row>
    <row r="86" spans="1:54">
      <c r="A86" s="39"/>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73"/>
    </row>
    <row r="87" spans="1:54">
      <c r="A87" s="39"/>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73"/>
    </row>
    <row r="88" spans="1:54">
      <c r="A88" s="39"/>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73"/>
    </row>
    <row r="89" spans="1:54">
      <c r="E89" s="3"/>
      <c r="F89" s="3"/>
      <c r="G89" s="3"/>
      <c r="H89" s="3"/>
      <c r="I89" s="3"/>
      <c r="J89" s="3"/>
      <c r="K89" s="117"/>
      <c r="L89" s="5"/>
      <c r="BB89" s="73"/>
    </row>
    <row r="90" spans="1:54">
      <c r="E90" s="3"/>
      <c r="F90" s="3"/>
      <c r="G90" s="3"/>
      <c r="H90" s="3"/>
      <c r="I90" s="3"/>
      <c r="J90" s="3"/>
      <c r="K90" s="117"/>
      <c r="L90" s="5"/>
    </row>
    <row r="91" spans="1:54">
      <c r="E91" s="3"/>
      <c r="F91" s="3"/>
      <c r="G91" s="3"/>
      <c r="H91" s="3"/>
      <c r="I91" s="3"/>
      <c r="J91" s="3"/>
      <c r="K91" s="117"/>
      <c r="L91" s="5"/>
    </row>
    <row r="92" spans="1:54">
      <c r="E92" s="3"/>
      <c r="F92" s="3"/>
      <c r="G92" s="3"/>
      <c r="H92" s="3"/>
      <c r="I92" s="3"/>
      <c r="J92" s="3"/>
      <c r="K92" s="117"/>
      <c r="L92" s="5"/>
    </row>
  </sheetData>
  <sheetProtection algorithmName="SHA-512" hashValue="PadAn87MXM1Te1/LQuNbMSNPHOJmEIzv7MVIlTlMVJ7NtsFmhKYiBFdD029aBadRSz+cg1ZJDKlUHrZ/LXCB5g==" saltValue="aV3deERAVJ7JKaWyEzn5vQ==" spinCount="100000" sheet="1" objects="1" scenarios="1"/>
  <mergeCells count="42">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O45:V45"/>
    <mergeCell ref="C46:D46"/>
    <mergeCell ref="M46:V47"/>
    <mergeCell ref="C47:D47"/>
    <mergeCell ref="C48:D48"/>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5E74-0F9C-41D2-B0E3-CD6D22E37D01}">
  <sheetPr>
    <tabColor rgb="FF3D6864"/>
  </sheetPr>
  <dimension ref="A1:BB113"/>
  <sheetViews>
    <sheetView topLeftCell="B1" workbookViewId="0">
      <selection activeCell="G15" sqref="G15"/>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50</v>
      </c>
      <c r="J14" s="6">
        <f>IF(I14="Y",G14,0)</f>
        <v>0</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50</v>
      </c>
      <c r="J15" s="6">
        <f>IF(I15="Y",G15,0)</f>
        <v>0</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50</v>
      </c>
      <c r="J16" s="6">
        <f>IF(I16="Y",G16,0)</f>
        <v>0</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227</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27.5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0.97499999999999998</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50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kbsYJiKF+6a4hyAm0VNMxpnzCAVNK9+DF+0sGgekQRVgZH5qf1MXPWrRSlD0x3OYfoLW4R5bGR0a5FqC4yfCrg==" saltValue="DfnnYJ6r4QzGugbXpKTC9Q==" spinCount="100000" sheet="1" objects="1" scenarios="1"/>
  <mergeCells count="63">
    <mergeCell ref="O4:O5"/>
    <mergeCell ref="AA7:AB7"/>
    <mergeCell ref="AI7:AO8"/>
    <mergeCell ref="C8:D8"/>
    <mergeCell ref="C9:D9"/>
    <mergeCell ref="AI9:AO11"/>
    <mergeCell ref="C13:D13"/>
    <mergeCell ref="C14:D14"/>
    <mergeCell ref="C15:D15"/>
    <mergeCell ref="C16:D16"/>
    <mergeCell ref="C17:D17"/>
    <mergeCell ref="C18:D18"/>
    <mergeCell ref="C19:D19"/>
    <mergeCell ref="C20:D20"/>
    <mergeCell ref="C21:D21"/>
    <mergeCell ref="C23:D23"/>
    <mergeCell ref="C24:D24"/>
    <mergeCell ref="C25:D25"/>
    <mergeCell ref="C26:D27"/>
    <mergeCell ref="G26:G27"/>
    <mergeCell ref="I26:I27"/>
    <mergeCell ref="C29:D29"/>
    <mergeCell ref="C30:D30"/>
    <mergeCell ref="C31:D31"/>
    <mergeCell ref="C32:D32"/>
    <mergeCell ref="C36:D36"/>
    <mergeCell ref="C37:D37"/>
    <mergeCell ref="C38:D38"/>
    <mergeCell ref="C39:D39"/>
    <mergeCell ref="M39:M40"/>
    <mergeCell ref="O39:V40"/>
    <mergeCell ref="C40:D40"/>
    <mergeCell ref="C41:D41"/>
    <mergeCell ref="C42:D42"/>
    <mergeCell ref="O42:V42"/>
    <mergeCell ref="M43:M44"/>
    <mergeCell ref="O43:V44"/>
    <mergeCell ref="O45:V45"/>
    <mergeCell ref="C46:D46"/>
    <mergeCell ref="M46:V47"/>
    <mergeCell ref="C47:D47"/>
    <mergeCell ref="C48:D48"/>
    <mergeCell ref="C55:D55"/>
    <mergeCell ref="C57:D57"/>
    <mergeCell ref="C58:D58"/>
    <mergeCell ref="C59:D59"/>
    <mergeCell ref="C60:D60"/>
    <mergeCell ref="C61:D61"/>
    <mergeCell ref="C62:D62"/>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6FE97944-9ABE-45AE-913B-64AEF1F19B50}">
      <formula1>"Y, N"</formula1>
    </dataValidation>
    <dataValidation type="list" allowBlank="1" showInputMessage="1" showErrorMessage="1" sqref="N42:V42" xr:uid="{B2D754E4-1EB4-4FDD-A991-6A8C975BBDA8}">
      <formula1>"Industrial, All others"</formula1>
    </dataValidation>
    <dataValidation allowBlank="1" showInputMessage="1" showErrorMessage="1" promptTitle="ISO 21930:2007" prompt="Sustainability in building construction- Environmental declaration of building products, BSi" sqref="C40:D40" xr:uid="{5098B741-EC79-4BD3-B1F7-C526CCE93B8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49ED8ED-9C1C-49DC-B8EA-2F7E1006A308}"/>
    <dataValidation allowBlank="1" showInputMessage="1" showErrorMessage="1" promptTitle="EN 15978:2011" prompt="Sustainability of construction works - assessment of environmental performance of buildings - calculation method, BSi" sqref="C26" xr:uid="{B9E7EBFA-345A-408D-AF3C-CBC096CC2B65}"/>
    <dataValidation allowBlank="1" showInputMessage="1" showErrorMessage="1" promptTitle="EN 15804:2012" prompt="Sustainability of construction works - Environmental product declarations - core rules for the product category of construction products, BSi" sqref="C41:D41" xr:uid="{7158C002-8EC6-4667-BE8E-F6DF8D1C4DC4}"/>
    <dataValidation allowBlank="1" showErrorMessage="1" promptTitle="CEN/TR 15941:2010" prompt="Sustainability of construction works - Environmental product declarations - Methodology for selection and use of generic data, BSi" sqref="C31:D31" xr:uid="{9F775170-550B-493A-A71A-039CA5A85D34}"/>
    <dataValidation allowBlank="1" showErrorMessage="1" sqref="C48:D48" xr:uid="{D22AA8C6-114D-4078-B657-94BFEAA74585}"/>
    <dataValidation allowBlank="1" showErrorMessage="1" promptTitle="EN 15804:2012" prompt="Sustainability of construction works - Environmental product declarations - core rules for the product category of construction products, BSi" sqref="C42:D42" xr:uid="{4A8F1A01-3C64-4BD4-8CB1-819C31AF97E1}"/>
  </dataValidations>
  <pageMargins left="0.7" right="0.7" top="0.75" bottom="0.75" header="0.3" footer="0.3"/>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0"/>
  <sheetViews>
    <sheetView topLeftCell="B1" workbookViewId="0">
      <selection activeCell="I47" sqref="I4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50</v>
      </c>
      <c r="S15" s="55"/>
      <c r="T15" s="87" t="str">
        <f t="shared" si="0"/>
        <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217</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29</v>
      </c>
      <c r="U37" s="40"/>
      <c r="V37" s="108">
        <f>SUM(W8:W35)</f>
        <v>19.5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0.86363636363636365</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6</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kJO0wkMyKg5Ys0AM9yzrx98KomzZtDUDHCCFwwmDVvkavl3sBhm9/YNIh0ttCPnnHCKQmaeBZKrCjfAAujQMg==" saltValue="ccGG99uBA7s+4LVgkHog6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topLeftCell="B1" workbookViewId="0">
      <selection activeCell="I20" sqref="I20"/>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50</v>
      </c>
      <c r="J16" s="6">
        <f>IF(I16="Y",G16,0)</f>
        <v>0</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50</v>
      </c>
      <c r="J17" s="6">
        <f>IF(I17="Y",G17,0)</f>
        <v>0</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6</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222</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234</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50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YuENIYyuRVvxsBCTFEh7YKvtABRBWXn/KZx3b+WRrXNeCPeHYqSuCpHhI2hFvPkQiERJVqCmc4q+vu6Ii7WOVA==" saltValue="0MwUmM3pYmYFE5w2RuSJE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topLeftCell="F14" zoomScale="85" zoomScaleNormal="85" workbookViewId="0">
      <selection activeCell="B53" sqref="A53:XFD73"/>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223</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0.92500000000000004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hidden="1">
      <c r="C54" s="51" t="s">
        <v>99</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hidden="1"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hidden="1">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hidden="1">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hidden="1">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hidden="1">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hidden="1">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hidden="1"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hidden="1">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hidden="1">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hidden="1">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hidden="1"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hidden="1">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hidden="1">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hidden="1">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hidden="1">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hidden="1">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idden="1">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idden="1">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l6uBpATui4ttFeYypjsRjyE6MGwHkp3EgU7boXfsH4+2Bc4sXMYUEKoHAE9l/cs4lF0k2auzNo8KCPg9EA7WGQ==" saltValue="vrfjtH3Pd8xuXxQLeHWhr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98"/>
  <sheetViews>
    <sheetView topLeftCell="A32" workbookViewId="0">
      <selection activeCell="F16" sqref="F16:O16"/>
    </sheetView>
  </sheetViews>
  <sheetFormatPr defaultRowHeight="15"/>
  <cols>
    <col min="1" max="1" width="2" style="39" customWidth="1"/>
    <col min="2" max="2" width="15.7109375" customWidth="1"/>
    <col min="3" max="3" width="0.7109375" customWidth="1"/>
    <col min="4" max="4" width="15.7109375" customWidth="1"/>
    <col min="5" max="5" width="0.7109375" customWidth="1"/>
    <col min="8" max="8" width="39.7109375" customWidth="1"/>
    <col min="16" max="26" width="9.140625" style="39"/>
  </cols>
  <sheetData>
    <row r="1" spans="2:21" s="39" customFormat="1"/>
    <row r="2" spans="2:21" ht="38.25" customHeight="1">
      <c r="B2" s="380" t="s">
        <v>236</v>
      </c>
      <c r="C2" s="380"/>
      <c r="D2" s="380"/>
      <c r="E2" s="380"/>
      <c r="F2" s="380"/>
      <c r="G2" s="380"/>
      <c r="H2" s="380"/>
      <c r="I2" s="129"/>
      <c r="J2" s="115"/>
      <c r="K2" s="76"/>
      <c r="L2" s="76"/>
      <c r="M2" s="76"/>
      <c r="N2" s="76"/>
      <c r="O2" s="76"/>
      <c r="P2" s="124"/>
      <c r="Q2" s="124"/>
      <c r="R2" s="124"/>
      <c r="S2" s="124"/>
      <c r="T2" s="124"/>
      <c r="U2" s="124"/>
    </row>
    <row r="3" spans="2:21" ht="3.75" customHeight="1"/>
    <row r="4" spans="2:21" ht="15.75">
      <c r="B4" s="125" t="s">
        <v>82</v>
      </c>
      <c r="C4" s="126"/>
      <c r="D4" s="125" t="s">
        <v>83</v>
      </c>
      <c r="E4" s="126"/>
      <c r="F4" s="127" t="s">
        <v>224</v>
      </c>
      <c r="G4" s="128"/>
      <c r="H4" s="128"/>
      <c r="I4" s="128"/>
      <c r="J4" s="128"/>
      <c r="K4" s="128"/>
      <c r="L4" s="128"/>
      <c r="M4" s="128"/>
      <c r="N4" s="128"/>
      <c r="O4" s="128"/>
      <c r="P4" s="131"/>
      <c r="Q4" s="131"/>
    </row>
    <row r="5" spans="2:21" ht="3.75" customHeight="1"/>
    <row r="6" spans="2:21" ht="15.75" customHeight="1">
      <c r="B6" s="130" t="s">
        <v>84</v>
      </c>
      <c r="C6" s="130"/>
      <c r="D6" s="130"/>
      <c r="E6" s="130"/>
      <c r="F6" s="130"/>
      <c r="G6" s="130"/>
      <c r="H6" s="130"/>
      <c r="I6" s="130"/>
      <c r="J6" s="130"/>
      <c r="K6" s="130"/>
      <c r="L6" s="130"/>
      <c r="M6" s="130"/>
      <c r="N6" s="130"/>
      <c r="O6" s="130"/>
    </row>
    <row r="7" spans="2:21" ht="3.75" customHeight="1">
      <c r="B7" s="39"/>
      <c r="C7" s="39"/>
      <c r="D7" s="39"/>
      <c r="E7" s="39"/>
      <c r="F7" s="39"/>
      <c r="G7" s="39"/>
      <c r="H7" s="39"/>
      <c r="I7" s="39"/>
      <c r="J7" s="39"/>
      <c r="K7" s="39"/>
      <c r="L7" s="39"/>
      <c r="M7" s="39"/>
      <c r="N7" s="39"/>
      <c r="O7" s="39"/>
    </row>
    <row r="8" spans="2:21" ht="27.6" customHeight="1">
      <c r="B8" s="378">
        <v>21</v>
      </c>
      <c r="C8" s="385">
        <v>45254</v>
      </c>
      <c r="D8" s="379">
        <v>45254</v>
      </c>
      <c r="E8" s="39"/>
      <c r="F8" s="578" t="s">
        <v>256</v>
      </c>
      <c r="G8" s="579"/>
      <c r="H8" s="579"/>
      <c r="I8" s="579"/>
      <c r="J8" s="579"/>
      <c r="K8" s="579"/>
      <c r="L8" s="579"/>
      <c r="M8" s="579"/>
      <c r="N8" s="579"/>
      <c r="O8" s="580"/>
    </row>
    <row r="9" spans="2:21" ht="3" customHeight="1">
      <c r="B9" s="39"/>
      <c r="C9" s="39"/>
      <c r="D9" s="39"/>
      <c r="E9" s="39"/>
      <c r="F9" s="39"/>
      <c r="G9" s="39"/>
      <c r="H9" s="39"/>
      <c r="I9" s="39"/>
      <c r="J9" s="39"/>
      <c r="K9" s="39"/>
      <c r="L9" s="39"/>
      <c r="M9" s="39"/>
      <c r="N9" s="39"/>
      <c r="O9" s="39"/>
    </row>
    <row r="10" spans="2:21">
      <c r="B10" s="130" t="s">
        <v>85</v>
      </c>
      <c r="C10" s="130"/>
      <c r="D10" s="130"/>
      <c r="E10" s="130"/>
      <c r="F10" s="130"/>
      <c r="G10" s="130"/>
      <c r="H10" s="130"/>
      <c r="I10" s="130"/>
      <c r="J10" s="130"/>
      <c r="K10" s="130"/>
      <c r="L10" s="130"/>
      <c r="M10" s="130"/>
      <c r="N10" s="130"/>
      <c r="O10" s="130"/>
    </row>
    <row r="11" spans="2:21" ht="3.75" customHeight="1">
      <c r="B11" s="39"/>
      <c r="C11" s="39"/>
      <c r="D11" s="39"/>
      <c r="E11" s="39"/>
      <c r="F11" s="39"/>
      <c r="G11" s="39"/>
      <c r="H11" s="39"/>
      <c r="I11" s="39"/>
      <c r="J11" s="39"/>
      <c r="K11" s="39"/>
      <c r="L11" s="39"/>
      <c r="M11" s="39"/>
      <c r="N11" s="39"/>
      <c r="O11" s="39"/>
    </row>
    <row r="12" spans="2:21" ht="36" customHeight="1">
      <c r="B12" s="378">
        <v>20</v>
      </c>
      <c r="C12" s="39"/>
      <c r="D12" s="379">
        <v>45230</v>
      </c>
      <c r="E12" s="39"/>
      <c r="F12" s="578" t="s">
        <v>255</v>
      </c>
      <c r="G12" s="579"/>
      <c r="H12" s="579"/>
      <c r="I12" s="579"/>
      <c r="J12" s="579"/>
      <c r="K12" s="579"/>
      <c r="L12" s="579"/>
      <c r="M12" s="579"/>
      <c r="N12" s="579"/>
      <c r="O12" s="580"/>
    </row>
    <row r="13" spans="2:21" ht="3" customHeight="1">
      <c r="B13" s="39"/>
      <c r="C13" s="39"/>
      <c r="D13" s="39"/>
      <c r="E13" s="39"/>
      <c r="F13" s="39"/>
      <c r="G13" s="39"/>
      <c r="H13" s="39"/>
      <c r="I13" s="39"/>
      <c r="J13" s="39"/>
      <c r="K13" s="39"/>
      <c r="L13" s="39"/>
      <c r="M13" s="39"/>
      <c r="N13" s="39"/>
      <c r="O13" s="39"/>
    </row>
    <row r="14" spans="2:21" ht="35.25" customHeight="1">
      <c r="B14" s="378">
        <v>19</v>
      </c>
      <c r="C14" s="39"/>
      <c r="D14" s="379">
        <v>45138</v>
      </c>
      <c r="E14" s="39"/>
      <c r="F14" s="578" t="s">
        <v>249</v>
      </c>
      <c r="G14" s="579"/>
      <c r="H14" s="579"/>
      <c r="I14" s="579"/>
      <c r="J14" s="579"/>
      <c r="K14" s="579"/>
      <c r="L14" s="579"/>
      <c r="M14" s="579"/>
      <c r="N14" s="579"/>
      <c r="O14" s="580"/>
    </row>
    <row r="15" spans="2:21" ht="3" customHeight="1">
      <c r="B15" s="39"/>
      <c r="C15" s="39"/>
      <c r="D15" s="39"/>
      <c r="E15" s="39"/>
      <c r="F15" s="39"/>
      <c r="G15" s="39"/>
      <c r="H15" s="39"/>
      <c r="I15" s="39"/>
      <c r="J15" s="39"/>
      <c r="K15" s="39"/>
      <c r="L15" s="39"/>
      <c r="M15" s="39"/>
      <c r="N15" s="39"/>
      <c r="O15" s="39"/>
    </row>
    <row r="16" spans="2:21" ht="35.25" customHeight="1">
      <c r="B16" s="378">
        <v>18</v>
      </c>
      <c r="C16" s="39"/>
      <c r="D16" s="379">
        <v>45107</v>
      </c>
      <c r="E16" s="39"/>
      <c r="F16" s="578" t="s">
        <v>248</v>
      </c>
      <c r="G16" s="579"/>
      <c r="H16" s="579"/>
      <c r="I16" s="579"/>
      <c r="J16" s="579"/>
      <c r="K16" s="579"/>
      <c r="L16" s="579"/>
      <c r="M16" s="579"/>
      <c r="N16" s="579"/>
      <c r="O16" s="580"/>
    </row>
    <row r="17" spans="2:15" ht="3" customHeight="1">
      <c r="B17" s="39"/>
      <c r="C17" s="39"/>
      <c r="D17" s="39"/>
      <c r="E17" s="39"/>
      <c r="F17" s="39"/>
      <c r="G17" s="39"/>
      <c r="H17" s="39"/>
      <c r="I17" s="39"/>
      <c r="J17" s="39"/>
      <c r="K17" s="39"/>
      <c r="L17" s="39"/>
      <c r="M17" s="39"/>
      <c r="N17" s="39"/>
      <c r="O17" s="39"/>
    </row>
    <row r="18" spans="2:15" ht="15" customHeight="1">
      <c r="B18" s="378">
        <v>17</v>
      </c>
      <c r="C18" s="39"/>
      <c r="D18" s="379">
        <v>44865</v>
      </c>
      <c r="E18" s="39"/>
      <c r="F18" s="578" t="s">
        <v>238</v>
      </c>
      <c r="G18" s="579"/>
      <c r="H18" s="579"/>
      <c r="I18" s="579"/>
      <c r="J18" s="579"/>
      <c r="K18" s="579"/>
      <c r="L18" s="579"/>
      <c r="M18" s="579"/>
      <c r="N18" s="579"/>
      <c r="O18" s="580"/>
    </row>
    <row r="19" spans="2:15" ht="3" customHeight="1">
      <c r="B19" s="39"/>
      <c r="C19" s="39"/>
      <c r="D19" s="39"/>
      <c r="E19" s="39"/>
      <c r="F19" s="39"/>
      <c r="G19" s="39"/>
      <c r="H19" s="39"/>
      <c r="I19" s="39"/>
      <c r="J19" s="39"/>
      <c r="K19" s="39"/>
      <c r="L19" s="39"/>
      <c r="M19" s="39"/>
      <c r="N19" s="39"/>
      <c r="O19" s="39"/>
    </row>
    <row r="20" spans="2:15" ht="15" customHeight="1">
      <c r="B20" s="378">
        <v>16</v>
      </c>
      <c r="C20" s="39"/>
      <c r="D20" s="379">
        <v>44834</v>
      </c>
      <c r="E20" s="39"/>
      <c r="F20" s="578" t="s">
        <v>235</v>
      </c>
      <c r="G20" s="579"/>
      <c r="H20" s="579"/>
      <c r="I20" s="579"/>
      <c r="J20" s="579"/>
      <c r="K20" s="579"/>
      <c r="L20" s="579"/>
      <c r="M20" s="579"/>
      <c r="N20" s="579"/>
      <c r="O20" s="580"/>
    </row>
    <row r="21" spans="2:15" ht="3" customHeight="1">
      <c r="B21" s="39"/>
      <c r="C21" s="39"/>
      <c r="D21" s="39"/>
      <c r="E21" s="39"/>
      <c r="F21" s="39"/>
      <c r="G21" s="39"/>
      <c r="H21" s="39"/>
      <c r="I21" s="39"/>
      <c r="J21" s="39"/>
      <c r="K21" s="39"/>
      <c r="L21" s="39"/>
      <c r="M21" s="39"/>
      <c r="N21" s="39"/>
      <c r="O21" s="39"/>
    </row>
    <row r="22" spans="2:15" ht="15" customHeight="1">
      <c r="B22" s="378">
        <v>15</v>
      </c>
      <c r="C22" s="39"/>
      <c r="D22" s="379">
        <v>44712</v>
      </c>
      <c r="E22" s="39"/>
      <c r="F22" s="578" t="s">
        <v>237</v>
      </c>
      <c r="G22" s="579"/>
      <c r="H22" s="579"/>
      <c r="I22" s="579"/>
      <c r="J22" s="579"/>
      <c r="K22" s="579"/>
      <c r="L22" s="579"/>
      <c r="M22" s="579"/>
      <c r="N22" s="579"/>
      <c r="O22" s="580"/>
    </row>
    <row r="23" spans="2:15" ht="3" customHeight="1">
      <c r="B23" s="39"/>
      <c r="C23" s="39"/>
      <c r="D23" s="39"/>
      <c r="E23" s="39"/>
      <c r="F23" s="39"/>
      <c r="G23" s="39"/>
      <c r="H23" s="39"/>
      <c r="I23" s="39"/>
      <c r="J23" s="39"/>
      <c r="K23" s="39"/>
      <c r="L23" s="39"/>
      <c r="M23" s="39"/>
      <c r="N23" s="39"/>
      <c r="O23" s="39"/>
    </row>
    <row r="24" spans="2:15" ht="15" customHeight="1">
      <c r="B24" s="378">
        <v>14</v>
      </c>
      <c r="C24" s="39"/>
      <c r="D24" s="379">
        <v>44270</v>
      </c>
      <c r="E24" s="39"/>
      <c r="F24" s="578" t="s">
        <v>225</v>
      </c>
      <c r="G24" s="579"/>
      <c r="H24" s="579"/>
      <c r="I24" s="579"/>
      <c r="J24" s="579"/>
      <c r="K24" s="579"/>
      <c r="L24" s="579"/>
      <c r="M24" s="579"/>
      <c r="N24" s="579"/>
      <c r="O24" s="580"/>
    </row>
    <row r="25" spans="2:15" ht="3" customHeight="1">
      <c r="B25" s="39"/>
      <c r="C25" s="39"/>
      <c r="D25" s="39"/>
      <c r="E25" s="39"/>
      <c r="F25" s="39"/>
      <c r="G25" s="39"/>
      <c r="H25" s="39"/>
      <c r="I25" s="39"/>
      <c r="J25" s="39"/>
      <c r="K25" s="39"/>
      <c r="L25" s="39"/>
      <c r="M25" s="39"/>
      <c r="N25" s="39"/>
      <c r="O25" s="39"/>
    </row>
    <row r="26" spans="2:15" ht="15" customHeight="1">
      <c r="B26" s="378">
        <v>13</v>
      </c>
      <c r="C26" s="39"/>
      <c r="D26" s="379">
        <v>44186</v>
      </c>
      <c r="E26" s="39"/>
      <c r="F26" s="578" t="s">
        <v>221</v>
      </c>
      <c r="G26" s="579"/>
      <c r="H26" s="579"/>
      <c r="I26" s="579"/>
      <c r="J26" s="579"/>
      <c r="K26" s="579"/>
      <c r="L26" s="579"/>
      <c r="M26" s="579"/>
      <c r="N26" s="579"/>
      <c r="O26" s="580"/>
    </row>
    <row r="27" spans="2:15" ht="3.75" customHeight="1"/>
    <row r="28" spans="2:15" ht="15.75" customHeight="1">
      <c r="B28" s="328">
        <v>12</v>
      </c>
      <c r="D28" s="133">
        <v>44085</v>
      </c>
      <c r="F28" s="584" t="s">
        <v>220</v>
      </c>
      <c r="G28" s="585"/>
      <c r="H28" s="585"/>
      <c r="I28" s="585"/>
      <c r="J28" s="585"/>
      <c r="K28" s="585"/>
      <c r="L28" s="585"/>
      <c r="M28" s="585"/>
      <c r="N28" s="585"/>
      <c r="O28" s="586"/>
    </row>
    <row r="29" spans="2:15" ht="3.75" customHeight="1"/>
    <row r="30" spans="2:15" ht="15" customHeight="1">
      <c r="B30" s="328">
        <v>11</v>
      </c>
      <c r="D30" s="133">
        <v>44022</v>
      </c>
      <c r="F30" s="584" t="s">
        <v>219</v>
      </c>
      <c r="G30" s="585"/>
      <c r="H30" s="585"/>
      <c r="I30" s="585"/>
      <c r="J30" s="585"/>
      <c r="K30" s="585"/>
      <c r="L30" s="585"/>
      <c r="M30" s="585"/>
      <c r="N30" s="585"/>
      <c r="O30" s="586"/>
    </row>
    <row r="31" spans="2:15" ht="3.75" customHeight="1">
      <c r="B31" s="39"/>
      <c r="C31" s="39"/>
      <c r="D31" s="39"/>
      <c r="E31" s="39"/>
      <c r="F31" s="39"/>
      <c r="G31" s="39"/>
      <c r="H31" s="39"/>
      <c r="I31" s="39"/>
      <c r="J31" s="39"/>
      <c r="K31" s="39"/>
      <c r="L31" s="39"/>
      <c r="M31" s="39"/>
      <c r="N31" s="39"/>
      <c r="O31" s="39"/>
    </row>
    <row r="32" spans="2:15" ht="35.25" customHeight="1">
      <c r="B32" s="328">
        <v>10</v>
      </c>
      <c r="D32" s="133">
        <v>43887</v>
      </c>
      <c r="F32" s="584" t="s">
        <v>218</v>
      </c>
      <c r="G32" s="585"/>
      <c r="H32" s="585"/>
      <c r="I32" s="585"/>
      <c r="J32" s="585"/>
      <c r="K32" s="585"/>
      <c r="L32" s="585"/>
      <c r="M32" s="585"/>
      <c r="N32" s="585"/>
      <c r="O32" s="586"/>
    </row>
    <row r="33" spans="2:15" ht="3.75" customHeight="1"/>
    <row r="34" spans="2:15">
      <c r="B34" s="328">
        <v>9</v>
      </c>
      <c r="D34" s="133">
        <v>43607</v>
      </c>
      <c r="F34" s="584" t="s">
        <v>215</v>
      </c>
      <c r="G34" s="585"/>
      <c r="H34" s="585"/>
      <c r="I34" s="585"/>
      <c r="J34" s="585"/>
      <c r="K34" s="585"/>
      <c r="L34" s="585"/>
      <c r="M34" s="585"/>
      <c r="N34" s="585"/>
      <c r="O34" s="586"/>
    </row>
    <row r="35" spans="2:15" ht="3.75" customHeight="1"/>
    <row r="36" spans="2:15">
      <c r="B36" s="328">
        <v>8</v>
      </c>
      <c r="D36" s="133">
        <v>43409</v>
      </c>
      <c r="F36" s="584" t="s">
        <v>214</v>
      </c>
      <c r="G36" s="582"/>
      <c r="H36" s="582"/>
      <c r="I36" s="582"/>
      <c r="J36" s="582"/>
      <c r="K36" s="582"/>
      <c r="L36" s="582"/>
      <c r="M36" s="582"/>
      <c r="N36" s="582"/>
      <c r="O36" s="583"/>
    </row>
    <row r="37" spans="2:15" ht="3.75" customHeight="1"/>
    <row r="38" spans="2:15" ht="51.75" customHeight="1">
      <c r="B38" s="328">
        <v>7</v>
      </c>
      <c r="D38" s="133">
        <v>43402</v>
      </c>
      <c r="F38" s="584" t="s">
        <v>209</v>
      </c>
      <c r="G38" s="582"/>
      <c r="H38" s="582"/>
      <c r="I38" s="582"/>
      <c r="J38" s="582"/>
      <c r="K38" s="582"/>
      <c r="L38" s="582"/>
      <c r="M38" s="582"/>
      <c r="N38" s="582"/>
      <c r="O38" s="583"/>
    </row>
    <row r="39" spans="2:15" ht="3.75" customHeight="1"/>
    <row r="40" spans="2:15" ht="23.25" customHeight="1">
      <c r="B40" s="328">
        <v>6</v>
      </c>
      <c r="D40" s="133">
        <v>43364</v>
      </c>
      <c r="F40" s="584" t="s">
        <v>207</v>
      </c>
      <c r="G40" s="582"/>
      <c r="H40" s="582"/>
      <c r="I40" s="582"/>
      <c r="J40" s="582"/>
      <c r="K40" s="582"/>
      <c r="L40" s="582"/>
      <c r="M40" s="582"/>
      <c r="N40" s="582"/>
      <c r="O40" s="583"/>
    </row>
    <row r="41" spans="2:15" ht="3.75" customHeight="1"/>
    <row r="42" spans="2:15" ht="31.15" customHeight="1">
      <c r="B42" s="328">
        <v>5</v>
      </c>
      <c r="D42" s="133">
        <v>43259</v>
      </c>
      <c r="F42" s="584" t="s">
        <v>204</v>
      </c>
      <c r="G42" s="582"/>
      <c r="H42" s="582"/>
      <c r="I42" s="582"/>
      <c r="J42" s="582"/>
      <c r="K42" s="582"/>
      <c r="L42" s="582"/>
      <c r="M42" s="582"/>
      <c r="N42" s="582"/>
      <c r="O42" s="583"/>
    </row>
    <row r="43" spans="2:15" ht="3" customHeight="1">
      <c r="B43" s="39"/>
      <c r="C43" s="39"/>
      <c r="D43" s="39"/>
      <c r="E43" s="39"/>
      <c r="F43" s="39"/>
      <c r="G43" s="39"/>
      <c r="H43" s="39"/>
      <c r="I43" s="39"/>
      <c r="J43" s="39"/>
      <c r="K43" s="39"/>
      <c r="L43" s="39"/>
      <c r="M43" s="39"/>
      <c r="N43" s="39"/>
      <c r="O43" s="39"/>
    </row>
    <row r="44" spans="2:15" ht="31.15" customHeight="1">
      <c r="B44" s="328">
        <v>4</v>
      </c>
      <c r="D44" s="133">
        <v>43102</v>
      </c>
      <c r="F44" s="584" t="s">
        <v>202</v>
      </c>
      <c r="G44" s="582"/>
      <c r="H44" s="582"/>
      <c r="I44" s="582"/>
      <c r="J44" s="582"/>
      <c r="K44" s="582"/>
      <c r="L44" s="582"/>
      <c r="M44" s="582"/>
      <c r="N44" s="582"/>
      <c r="O44" s="583"/>
    </row>
    <row r="45" spans="2:15" ht="3" customHeight="1">
      <c r="B45" s="39"/>
      <c r="C45" s="39"/>
      <c r="D45" s="39"/>
      <c r="E45" s="39"/>
      <c r="F45" s="39"/>
      <c r="G45" s="39"/>
      <c r="H45" s="39"/>
      <c r="I45" s="39"/>
      <c r="J45" s="39"/>
      <c r="K45" s="39"/>
      <c r="L45" s="39"/>
      <c r="M45" s="39"/>
      <c r="N45" s="39"/>
      <c r="O45" s="39"/>
    </row>
    <row r="46" spans="2:15" ht="31.15" customHeight="1">
      <c r="B46" s="328">
        <v>3</v>
      </c>
      <c r="D46" s="133">
        <v>42838</v>
      </c>
      <c r="F46" s="584" t="s">
        <v>201</v>
      </c>
      <c r="G46" s="582"/>
      <c r="H46" s="582"/>
      <c r="I46" s="582"/>
      <c r="J46" s="582"/>
      <c r="K46" s="582"/>
      <c r="L46" s="582"/>
      <c r="M46" s="582"/>
      <c r="N46" s="582"/>
      <c r="O46" s="583"/>
    </row>
    <row r="47" spans="2:15" ht="3.75" customHeight="1"/>
    <row r="48" spans="2:15" ht="31.15" customHeight="1">
      <c r="B48" s="328">
        <v>2</v>
      </c>
      <c r="D48" s="133">
        <v>42643</v>
      </c>
      <c r="F48" s="584" t="s">
        <v>197</v>
      </c>
      <c r="G48" s="582"/>
      <c r="H48" s="582"/>
      <c r="I48" s="582"/>
      <c r="J48" s="582"/>
      <c r="K48" s="582"/>
      <c r="L48" s="582"/>
      <c r="M48" s="582"/>
      <c r="N48" s="582"/>
      <c r="O48" s="583"/>
    </row>
    <row r="49" spans="2:15" ht="7.5" customHeight="1">
      <c r="B49" s="39"/>
      <c r="C49" s="39"/>
      <c r="D49" s="39"/>
      <c r="E49" s="39"/>
      <c r="F49" s="39"/>
      <c r="G49" s="39"/>
      <c r="H49" s="39"/>
      <c r="I49" s="39"/>
      <c r="J49" s="39"/>
      <c r="K49" s="39"/>
      <c r="L49" s="39"/>
      <c r="M49" s="39"/>
      <c r="N49" s="39"/>
      <c r="O49" s="39"/>
    </row>
    <row r="50" spans="2:15">
      <c r="B50" s="328">
        <v>1</v>
      </c>
      <c r="D50" s="133">
        <v>42521</v>
      </c>
      <c r="F50" s="581" t="s">
        <v>162</v>
      </c>
      <c r="G50" s="582"/>
      <c r="H50" s="582"/>
      <c r="I50" s="582"/>
      <c r="J50" s="582"/>
      <c r="K50" s="582"/>
      <c r="L50" s="582"/>
      <c r="M50" s="582"/>
      <c r="N50" s="582"/>
      <c r="O50" s="583"/>
    </row>
    <row r="51" spans="2:15" ht="3" customHeight="1">
      <c r="B51" s="42"/>
      <c r="C51" s="39"/>
      <c r="D51" s="321"/>
      <c r="E51" s="39"/>
      <c r="F51" s="322"/>
      <c r="G51" s="323"/>
      <c r="H51" s="323"/>
      <c r="I51" s="323"/>
      <c r="J51" s="323"/>
      <c r="K51" s="323"/>
      <c r="L51" s="323"/>
      <c r="M51" s="323"/>
      <c r="N51" s="323"/>
      <c r="O51" s="323"/>
    </row>
    <row r="52" spans="2:15" hidden="1">
      <c r="B52" s="132"/>
      <c r="D52" s="133"/>
      <c r="F52" s="584"/>
      <c r="G52" s="582"/>
      <c r="H52" s="582"/>
      <c r="I52" s="582"/>
      <c r="J52" s="582"/>
      <c r="K52" s="582"/>
      <c r="L52" s="582"/>
      <c r="M52" s="582"/>
      <c r="N52" s="582"/>
      <c r="O52" s="583"/>
    </row>
    <row r="53" spans="2:15" ht="3.75" hidden="1" customHeight="1"/>
    <row r="54" spans="2:15" hidden="1">
      <c r="B54" s="132"/>
      <c r="D54" s="133"/>
      <c r="F54" s="584"/>
      <c r="G54" s="582"/>
      <c r="H54" s="582"/>
      <c r="I54" s="582"/>
      <c r="J54" s="582"/>
      <c r="K54" s="582"/>
      <c r="L54" s="582"/>
      <c r="M54" s="582"/>
      <c r="N54" s="582"/>
      <c r="O54" s="583"/>
    </row>
    <row r="55" spans="2:15" ht="3.75" hidden="1" customHeight="1"/>
    <row r="56" spans="2:15" hidden="1">
      <c r="B56" s="132"/>
      <c r="D56" s="133"/>
      <c r="F56" s="584"/>
      <c r="G56" s="582"/>
      <c r="H56" s="582"/>
      <c r="I56" s="582"/>
      <c r="J56" s="582"/>
      <c r="K56" s="582"/>
      <c r="L56" s="582"/>
      <c r="M56" s="582"/>
      <c r="N56" s="582"/>
      <c r="O56" s="583"/>
    </row>
    <row r="57" spans="2:15" ht="3.75" hidden="1" customHeight="1">
      <c r="B57" s="39"/>
      <c r="C57" s="39"/>
      <c r="D57" s="39"/>
      <c r="E57" s="39"/>
      <c r="F57" s="39"/>
      <c r="G57" s="39"/>
      <c r="H57" s="39"/>
      <c r="I57" s="39"/>
      <c r="J57" s="39"/>
      <c r="K57" s="39"/>
      <c r="L57" s="39"/>
      <c r="M57" s="39"/>
      <c r="N57" s="39"/>
      <c r="O57" s="39"/>
    </row>
    <row r="58" spans="2:15" hidden="1">
      <c r="B58" s="132"/>
      <c r="D58" s="133"/>
      <c r="F58" s="584"/>
      <c r="G58" s="582"/>
      <c r="H58" s="582"/>
      <c r="I58" s="582"/>
      <c r="J58" s="582"/>
      <c r="K58" s="582"/>
      <c r="L58" s="582"/>
      <c r="M58" s="582"/>
      <c r="N58" s="582"/>
      <c r="O58" s="583"/>
    </row>
    <row r="59" spans="2:15" ht="3.75" hidden="1" customHeight="1"/>
    <row r="60" spans="2:15" hidden="1">
      <c r="B60" s="132"/>
      <c r="D60" s="133"/>
      <c r="F60" s="581"/>
      <c r="G60" s="582"/>
      <c r="H60" s="582"/>
      <c r="I60" s="582"/>
      <c r="J60" s="582"/>
      <c r="K60" s="582"/>
      <c r="L60" s="582"/>
      <c r="M60" s="582"/>
      <c r="N60" s="582"/>
      <c r="O60" s="583"/>
    </row>
    <row r="61" spans="2:15" s="39" customFormat="1"/>
    <row r="62" spans="2:15" s="39" customFormat="1">
      <c r="H62" s="367"/>
    </row>
    <row r="63" spans="2:15" s="39" customFormat="1"/>
    <row r="64" spans="2:15" s="39" customFormat="1">
      <c r="H64" s="368"/>
    </row>
    <row r="65" s="39" customFormat="1"/>
    <row r="66" s="39" customFormat="1"/>
    <row r="67" s="39" customFormat="1"/>
    <row r="68" s="39" customFormat="1"/>
    <row r="69" s="39" customFormat="1"/>
    <row r="70" s="39" customFormat="1"/>
    <row r="71" s="39" customFormat="1"/>
    <row r="72" s="39" customFormat="1"/>
    <row r="73" s="39" customFormat="1"/>
    <row r="74" s="39" customFormat="1"/>
    <row r="75" s="39" customFormat="1"/>
    <row r="76" s="39" customFormat="1"/>
    <row r="77" s="39" customFormat="1"/>
    <row r="78" s="39" customFormat="1"/>
    <row r="79" s="39" customFormat="1"/>
    <row r="80"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sheetData>
  <sheetProtection algorithmName="SHA-512" hashValue="gT7bu9k6Vw44IG2qs0uMRqjOcTGp3Gu2DMhhJCP0H2WTSNK2dl1zYE5CcSaGIrBB2Qlzbat4OSkdUeWLwUxVyA==" saltValue="zIEb1VPcj/kDLnY0P8HssA==" spinCount="100000" sheet="1" objects="1" scenarios="1"/>
  <mergeCells count="26">
    <mergeCell ref="F36:O36"/>
    <mergeCell ref="F34:O34"/>
    <mergeCell ref="F32:O32"/>
    <mergeCell ref="F28:O28"/>
    <mergeCell ref="F30:O30"/>
    <mergeCell ref="F40:O40"/>
    <mergeCell ref="F38:O38"/>
    <mergeCell ref="F50:O50"/>
    <mergeCell ref="F48:O48"/>
    <mergeCell ref="F46:O46"/>
    <mergeCell ref="F44:O44"/>
    <mergeCell ref="F42:O42"/>
    <mergeCell ref="F60:O60"/>
    <mergeCell ref="F58:O58"/>
    <mergeCell ref="F56:O56"/>
    <mergeCell ref="F54:O54"/>
    <mergeCell ref="F52:O52"/>
    <mergeCell ref="F20:O20"/>
    <mergeCell ref="F8:O8"/>
    <mergeCell ref="F26:O26"/>
    <mergeCell ref="F24:O24"/>
    <mergeCell ref="F22:O22"/>
    <mergeCell ref="F18:O18"/>
    <mergeCell ref="F16:O16"/>
    <mergeCell ref="F14:O14"/>
    <mergeCell ref="F12:O12"/>
  </mergeCells>
  <pageMargins left="0.7" right="0.7" top="0.75" bottom="0.75" header="0.3" footer="0.3"/>
  <pageSetup paperSize="9" orientation="portrait" verticalDpi="598"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topLeftCell="B1" workbookViewId="0">
      <selection activeCell="I18" sqref="I1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373">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374"/>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375"/>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375"/>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375"/>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375"/>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375"/>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373">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375"/>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89"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373">
        <f>SUM(J26:J28)</f>
        <v>10</v>
      </c>
      <c r="J30" s="6"/>
      <c r="K30" s="121"/>
      <c r="M30" s="340" t="s">
        <v>17</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298" t="s">
        <v>50</v>
      </c>
      <c r="J32" s="6">
        <f>IF(I32="Y",G32,0)</f>
        <v>0</v>
      </c>
      <c r="K32" s="121">
        <f>IF(I32="Y",1,0)</f>
        <v>0</v>
      </c>
      <c r="M32" s="340" t="s">
        <v>18</v>
      </c>
      <c r="N32" s="55"/>
      <c r="O32" s="343"/>
      <c r="P32" s="52">
        <v>1</v>
      </c>
      <c r="Q32" s="55"/>
      <c r="R32" s="90" t="s">
        <v>49</v>
      </c>
      <c r="S32" s="55"/>
      <c r="T32" s="87">
        <f t="shared" si="2"/>
        <v>1</v>
      </c>
      <c r="U32" s="55"/>
      <c r="V32" s="89"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206</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89"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89"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376">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5"/>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5"/>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1</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376">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7"/>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5"/>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xhXFcnWSCmvqD/1eHd68mUvhqh5lIvvWKxzcCfdWVBplUdxb5ArfwLHqUoHOccXEZ0eq4kH1c8HgPcwGVGx6g==" saltValue="7HeSGqSrEpUmTBGFsopUp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DDB9-FA19-44C3-BE3D-BF3A9D24F987}">
  <sheetPr>
    <tabColor rgb="FF3D6864"/>
    <pageSetUpPr fitToPage="1"/>
  </sheetPr>
  <dimension ref="A1:BB110"/>
  <sheetViews>
    <sheetView topLeftCell="B1" zoomScale="60" zoomScaleNormal="60" workbookViewId="0">
      <selection activeCell="C56" sqref="C5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54"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55"/>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178</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0.96</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88" t="s">
        <v>50</v>
      </c>
      <c r="J40" s="6">
        <f t="shared" si="4"/>
        <v>0</v>
      </c>
      <c r="K40" s="121">
        <f t="shared" si="5"/>
        <v>0</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8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3" t="s">
        <v>62</v>
      </c>
      <c r="N43" s="59"/>
      <c r="O43" s="445" t="str">
        <f>IF(AA21=0,0,VLOOKUP(O39,Lookups!A2:C10,IF(O42="Industrial",2,3),TRUE))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8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8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254</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t="s">
        <v>96</v>
      </c>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t="s">
        <v>97</v>
      </c>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t="s">
        <v>93</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wpPg3Q/WH85NnQMr8Mh184ozXbQVSBOawgfBqe2CiuEcgrGMyVKumkMmGvrUak7DUBOVXZqCV3H/6IzSMEu+6w==" saltValue="RgkG1anmxiXkSn9rMOLDB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2A4751F2-752E-46E1-BEFA-9EC07693A4A1}"/>
    <dataValidation allowBlank="1" showErrorMessage="1" sqref="C48:D48" xr:uid="{40E4120B-037A-43AA-B53F-C7F1F7FEC30A}"/>
    <dataValidation allowBlank="1" showErrorMessage="1" promptTitle="CEN/TR 15941:2010" prompt="Sustainability of construction works - Environmental product declarations - Methodology for selection and use of generic data, BSi" sqref="C31:D31" xr:uid="{F22CD625-618E-45B2-9B0E-BEB52E3DEBE3}"/>
    <dataValidation allowBlank="1" showInputMessage="1" showErrorMessage="1" promptTitle="EN 15804:2012" prompt="Sustainability of construction works - Environmental product declarations - core rules for the product category of construction products, BSi" sqref="C41:D41" xr:uid="{B5AED882-FD92-4C61-A86B-6E366C32DD1B}"/>
    <dataValidation allowBlank="1" showInputMessage="1" showErrorMessage="1" promptTitle="EN 15978:2011" prompt="Sustainability of construction works - assessment of environmental performance of buildings - calculation method, BSi" sqref="C26" xr:uid="{69E72E69-7B84-4576-ACE0-A7E819EB0804}"/>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6221D26-F41A-4095-A6EF-0B678F0294A3}"/>
    <dataValidation allowBlank="1" showInputMessage="1" showErrorMessage="1" promptTitle="ISO 21930:2007" prompt="Sustainability in building construction- Environmental declaration of building products, BSi" sqref="C40:D40" xr:uid="{702C307C-1A4C-4426-814B-D961B61B723F}"/>
    <dataValidation type="list" allowBlank="1" showInputMessage="1" showErrorMessage="1" sqref="N42:V42" xr:uid="{4FA45963-39D2-45F0-A4B2-1143B1191EF2}">
      <formula1>"Industrial, All others"</formula1>
    </dataValidation>
    <dataValidation type="list" allowBlank="1" showInputMessage="1" showErrorMessage="1" sqref="V26:V32 I36:I38 I30:I32 I13:I17 I24:I26 I7:I9 R26:R32 R34:R35 V34:V35 R8:R24 I60:I63 V8:V24 I46:I48 I40:I42" xr:uid="{7C9DCB06-A373-4721-A95E-E62820929EE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topLeftCell="B1" workbookViewId="0">
      <selection activeCell="I18" sqref="I18"/>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36.9" customHeight="1" thickBot="1">
      <c r="C5" s="472" t="s">
        <v>188</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26"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26"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26"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326"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326"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187</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0.78500000000000003</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2" t="s">
        <v>167</v>
      </c>
      <c r="D44" s="412"/>
      <c r="E44" s="77">
        <v>5</v>
      </c>
      <c r="F44" s="55"/>
      <c r="G44" s="83">
        <v>4</v>
      </c>
      <c r="H44" s="55"/>
      <c r="I44" s="298" t="s">
        <v>50</v>
      </c>
      <c r="J44" s="6">
        <f t="shared" si="4"/>
        <v>0</v>
      </c>
      <c r="K44" s="121">
        <f t="shared" si="5"/>
        <v>0</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3" t="s">
        <v>62</v>
      </c>
      <c r="N45" s="59"/>
      <c r="O45" s="445">
        <f>IF(AA23=0,0,VLOOKUP(O41,Lookups!A2:C10,IF(O44="Industrial",2,3),TRUE))</f>
        <v>3</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62</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117</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t="s">
        <v>118</v>
      </c>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76" t="s">
        <v>119</v>
      </c>
      <c r="D60" s="493"/>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90" t="s">
        <v>122</v>
      </c>
      <c r="H66" s="491"/>
      <c r="I66" s="492"/>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90" t="s">
        <v>123</v>
      </c>
      <c r="H68" s="491"/>
      <c r="I68" s="492"/>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90" t="s">
        <v>123</v>
      </c>
      <c r="H69" s="491"/>
      <c r="I69" s="492"/>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90" t="s">
        <v>123</v>
      </c>
      <c r="H70" s="491"/>
      <c r="I70" s="492"/>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90" t="s">
        <v>123</v>
      </c>
      <c r="H71" s="491"/>
      <c r="I71" s="492"/>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94" t="s">
        <v>114</v>
      </c>
      <c r="H72" s="495"/>
      <c r="I72" s="496"/>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481" t="s">
        <v>124</v>
      </c>
      <c r="D73" s="482"/>
      <c r="E73" s="482"/>
      <c r="F73" s="482"/>
      <c r="G73" s="482"/>
      <c r="H73" s="482"/>
      <c r="I73" s="483"/>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31.9" customHeight="1">
      <c r="C74" s="484" t="s">
        <v>121</v>
      </c>
      <c r="D74" s="485"/>
      <c r="E74" s="485"/>
      <c r="F74" s="485"/>
      <c r="G74" s="485"/>
      <c r="H74" s="485"/>
      <c r="I74" s="486"/>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ht="31.9" customHeight="1">
      <c r="C75" s="487" t="s">
        <v>120</v>
      </c>
      <c r="D75" s="488"/>
      <c r="E75" s="488"/>
      <c r="F75" s="488"/>
      <c r="G75" s="488"/>
      <c r="H75" s="488"/>
      <c r="I75" s="48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4sJexIZPhhPi6JBpclaKc7gXN5v5Jn/CTPrTQbD55xiTbUvUUCDSFORvejM7trhOTtxbV1Jmwefdb28vbhB16Q==" saltValue="byrwzQwHndXaE7G9zOKmFQ==" spinCount="100000" sheet="1" objects="1" scenarios="1"/>
  <mergeCells count="67">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G28:G29"/>
    <mergeCell ref="C32:D32"/>
    <mergeCell ref="C33:D33"/>
    <mergeCell ref="C34:D34"/>
    <mergeCell ref="C38:D38"/>
    <mergeCell ref="C40:D40"/>
    <mergeCell ref="C26:D26"/>
    <mergeCell ref="C27:D27"/>
    <mergeCell ref="C28:D29"/>
    <mergeCell ref="C39:D39"/>
    <mergeCell ref="C5:V5"/>
    <mergeCell ref="O6:O7"/>
    <mergeCell ref="AA9:AB9"/>
    <mergeCell ref="C11:D11"/>
    <mergeCell ref="AI9:AO10"/>
    <mergeCell ref="C10:D10"/>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topLeftCell="B1" workbookViewId="0">
      <selection activeCell="I17" sqref="I17"/>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2" t="s">
        <v>200</v>
      </c>
      <c r="D5" s="473"/>
      <c r="E5" s="473"/>
      <c r="F5" s="473"/>
      <c r="G5" s="473"/>
      <c r="H5" s="473"/>
      <c r="I5" s="473"/>
      <c r="J5" s="473"/>
      <c r="K5" s="473"/>
      <c r="L5" s="473"/>
      <c r="M5" s="473"/>
      <c r="N5" s="473"/>
      <c r="O5" s="473"/>
      <c r="P5" s="473"/>
      <c r="Q5" s="473"/>
      <c r="R5" s="473"/>
      <c r="S5" s="473"/>
      <c r="T5" s="473"/>
      <c r="U5" s="473"/>
      <c r="V5" s="474"/>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6"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7"/>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39" t="s">
        <v>76</v>
      </c>
      <c r="AB9" s="439"/>
      <c r="AC9" s="39"/>
      <c r="AD9" s="39"/>
      <c r="AE9" s="39"/>
      <c r="AF9" s="39"/>
      <c r="AG9" s="39"/>
      <c r="AH9" s="39"/>
      <c r="AI9" s="410" t="s">
        <v>170</v>
      </c>
      <c r="AJ9" s="410"/>
      <c r="AK9" s="410"/>
      <c r="AL9" s="410"/>
      <c r="AM9" s="410"/>
      <c r="AN9" s="410"/>
      <c r="AO9" s="410"/>
      <c r="AP9" s="39"/>
      <c r="AQ9" s="39"/>
      <c r="AR9" s="39"/>
      <c r="AS9" s="39"/>
      <c r="AT9" s="39"/>
      <c r="AU9" s="39"/>
      <c r="AV9" s="39"/>
      <c r="AW9" s="39"/>
      <c r="AX9" s="39"/>
      <c r="AY9" s="39"/>
      <c r="AZ9" s="39"/>
      <c r="BA9" s="39"/>
    </row>
    <row r="10" spans="1:53" ht="15.6" customHeight="1">
      <c r="C10" s="421" t="s">
        <v>68</v>
      </c>
      <c r="D10" s="422"/>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0"/>
      <c r="AJ10" s="410"/>
      <c r="AK10" s="410"/>
      <c r="AL10" s="410"/>
      <c r="AM10" s="410"/>
      <c r="AN10" s="410"/>
      <c r="AO10" s="410"/>
      <c r="AP10" s="39"/>
      <c r="AQ10" s="39"/>
      <c r="AR10" s="39"/>
      <c r="AS10" s="39"/>
      <c r="AT10" s="39"/>
      <c r="AU10" s="39"/>
      <c r="AV10" s="39"/>
      <c r="AW10" s="39"/>
      <c r="AX10" s="39"/>
      <c r="AY10" s="39"/>
      <c r="AZ10" s="39"/>
      <c r="BA10" s="39"/>
    </row>
    <row r="11" spans="1:53" ht="15.75">
      <c r="C11" s="449" t="s">
        <v>69</v>
      </c>
      <c r="D11" s="449"/>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1" t="s">
        <v>171</v>
      </c>
      <c r="AJ11" s="411"/>
      <c r="AK11" s="411"/>
      <c r="AL11" s="411"/>
      <c r="AM11" s="411"/>
      <c r="AN11" s="411"/>
      <c r="AO11" s="411"/>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1"/>
      <c r="AJ12" s="411"/>
      <c r="AK12" s="411"/>
      <c r="AL12" s="411"/>
      <c r="AM12" s="411"/>
      <c r="AN12" s="411"/>
      <c r="AO12" s="411"/>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1"/>
      <c r="AJ13" s="411"/>
      <c r="AK13" s="411"/>
      <c r="AL13" s="411"/>
      <c r="AM13" s="411"/>
      <c r="AN13" s="411"/>
      <c r="AO13" s="411"/>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1" t="s">
        <v>4</v>
      </c>
      <c r="D15" s="441"/>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1" t="s">
        <v>42</v>
      </c>
      <c r="D16" s="441"/>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2" t="s">
        <v>5</v>
      </c>
      <c r="D17" s="442"/>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2" t="s">
        <v>87</v>
      </c>
      <c r="D18" s="442"/>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1" t="s">
        <v>161</v>
      </c>
      <c r="D19" s="451"/>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5" t="s">
        <v>72</v>
      </c>
      <c r="D20" s="416"/>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5" t="s">
        <v>73</v>
      </c>
      <c r="D21" s="416"/>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5" t="s">
        <v>88</v>
      </c>
      <c r="D22" s="416"/>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7" t="s">
        <v>74</v>
      </c>
      <c r="D23" s="418"/>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0" t="s">
        <v>89</v>
      </c>
      <c r="D25" s="450"/>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2" t="s">
        <v>160</v>
      </c>
      <c r="D26" s="442"/>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2" t="s">
        <v>44</v>
      </c>
      <c r="D27" s="442"/>
      <c r="E27" s="77">
        <v>2</v>
      </c>
      <c r="F27" s="55"/>
      <c r="G27" s="83">
        <f>E27*$A$25</f>
        <v>4</v>
      </c>
      <c r="H27" s="55"/>
      <c r="I27" s="298" t="s">
        <v>49</v>
      </c>
      <c r="J27" s="6">
        <f>IF(I27="Y",G27,0)</f>
        <v>4</v>
      </c>
      <c r="K27" s="121"/>
      <c r="M27" s="44" t="s">
        <v>25</v>
      </c>
      <c r="N27" s="38"/>
      <c r="O27" s="36"/>
      <c r="P27" s="38"/>
      <c r="Q27" s="38"/>
      <c r="R27" s="41"/>
      <c r="S27" s="38"/>
      <c r="T27" s="42"/>
      <c r="U27" s="38"/>
      <c r="V27" s="375"/>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3" t="s">
        <v>79</v>
      </c>
      <c r="D28" s="424"/>
      <c r="E28" s="79">
        <v>1</v>
      </c>
      <c r="F28" s="123"/>
      <c r="G28" s="452">
        <f>E28*$A$25</f>
        <v>2</v>
      </c>
      <c r="H28" s="38"/>
      <c r="I28" s="470"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5"/>
      <c r="D29" s="426"/>
      <c r="G29" s="453"/>
      <c r="I29" s="471"/>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0" t="s">
        <v>177</v>
      </c>
      <c r="D31" s="450"/>
      <c r="E31" s="39"/>
      <c r="F31" s="37"/>
      <c r="G31" s="98" t="s">
        <v>2</v>
      </c>
      <c r="H31" s="37"/>
      <c r="I31" s="375"/>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3" t="s">
        <v>80</v>
      </c>
      <c r="D32" s="433"/>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3" t="s">
        <v>205</v>
      </c>
      <c r="D33" s="433"/>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2" t="s">
        <v>81</v>
      </c>
      <c r="D34" s="412"/>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5"/>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5"/>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5"/>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2" t="s">
        <v>180</v>
      </c>
      <c r="D38" s="412"/>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2" t="s">
        <v>181</v>
      </c>
      <c r="D39" s="412"/>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28.5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2" t="s">
        <v>182</v>
      </c>
      <c r="D40" s="412"/>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2" t="s">
        <v>183</v>
      </c>
      <c r="D41" s="412"/>
      <c r="E41" s="77"/>
      <c r="F41" s="55"/>
      <c r="G41" s="83"/>
      <c r="H41" s="85"/>
      <c r="I41" s="83"/>
      <c r="J41" s="6">
        <f t="shared" si="4"/>
        <v>0</v>
      </c>
      <c r="K41" s="121">
        <f t="shared" si="5"/>
        <v>0</v>
      </c>
      <c r="M41" s="464" t="s">
        <v>71</v>
      </c>
      <c r="N41" s="56"/>
      <c r="O41" s="466">
        <f>(I53+V39)/(G53+T39)</f>
        <v>0.98499999999999999</v>
      </c>
      <c r="P41" s="466"/>
      <c r="Q41" s="466"/>
      <c r="R41" s="466"/>
      <c r="S41" s="466"/>
      <c r="T41" s="466"/>
      <c r="U41" s="466"/>
      <c r="V41" s="467"/>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1" t="s">
        <v>184</v>
      </c>
      <c r="D42" s="462"/>
      <c r="E42" s="77">
        <v>3</v>
      </c>
      <c r="F42" s="55"/>
      <c r="G42" s="83">
        <v>4</v>
      </c>
      <c r="H42" s="85"/>
      <c r="I42" s="298" t="s">
        <v>49</v>
      </c>
      <c r="J42" s="6">
        <f t="shared" si="4"/>
        <v>4</v>
      </c>
      <c r="K42" s="121">
        <f t="shared" si="5"/>
        <v>1</v>
      </c>
      <c r="M42" s="465"/>
      <c r="N42" s="57"/>
      <c r="O42" s="468"/>
      <c r="P42" s="468"/>
      <c r="Q42" s="468"/>
      <c r="R42" s="468"/>
      <c r="S42" s="468"/>
      <c r="T42" s="468"/>
      <c r="U42" s="468"/>
      <c r="V42" s="469"/>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3" t="s">
        <v>43</v>
      </c>
      <c r="D43" s="463"/>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3" t="s">
        <v>167</v>
      </c>
      <c r="D44" s="433"/>
      <c r="E44" s="77">
        <v>5</v>
      </c>
      <c r="F44" s="55"/>
      <c r="G44" s="83">
        <v>4</v>
      </c>
      <c r="H44" s="55"/>
      <c r="I44" s="88" t="s">
        <v>49</v>
      </c>
      <c r="J44" s="6">
        <f t="shared" si="4"/>
        <v>4</v>
      </c>
      <c r="K44" s="121">
        <f t="shared" si="5"/>
        <v>1</v>
      </c>
      <c r="M44" s="109" t="s">
        <v>63</v>
      </c>
      <c r="N44" s="58"/>
      <c r="O44" s="458" t="s">
        <v>61</v>
      </c>
      <c r="P44" s="459"/>
      <c r="Q44" s="459"/>
      <c r="R44" s="459"/>
      <c r="S44" s="459"/>
      <c r="T44" s="459"/>
      <c r="U44" s="459"/>
      <c r="V44" s="46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3" t="s">
        <v>62</v>
      </c>
      <c r="N45" s="59"/>
      <c r="O45" s="445" t="str">
        <f>IF(AA23=0,0,VLOOKUP(O41,Lookups!A2:C10,IF(O44="Industrial",2,3),TRUE))</f>
        <v>5 + Exemplary</v>
      </c>
      <c r="P45" s="445"/>
      <c r="Q45" s="445"/>
      <c r="R45" s="445"/>
      <c r="S45" s="445"/>
      <c r="T45" s="445"/>
      <c r="U45" s="445"/>
      <c r="V45" s="446"/>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7"/>
      <c r="J46" s="7"/>
      <c r="K46" s="121"/>
      <c r="M46" s="444"/>
      <c r="N46" s="60"/>
      <c r="O46" s="447"/>
      <c r="P46" s="447"/>
      <c r="Q46" s="447"/>
      <c r="R46" s="447"/>
      <c r="S46" s="447"/>
      <c r="T46" s="447"/>
      <c r="U46" s="447"/>
      <c r="V46" s="448"/>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5"/>
      <c r="J47" s="6"/>
      <c r="K47" s="121"/>
      <c r="L47" s="39"/>
      <c r="M47" s="114"/>
      <c r="O47" s="440" t="str">
        <f>IF(AA23=0,AG13,"")</f>
        <v/>
      </c>
      <c r="P47" s="440"/>
      <c r="Q47" s="440"/>
      <c r="R47" s="440"/>
      <c r="S47" s="440"/>
      <c r="T47" s="440"/>
      <c r="U47" s="440"/>
      <c r="V47" s="440"/>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1" t="s">
        <v>168</v>
      </c>
      <c r="D48" s="422"/>
      <c r="E48" s="6">
        <v>0</v>
      </c>
      <c r="F48" s="82"/>
      <c r="G48" s="86">
        <f>E48*$A$47</f>
        <v>0</v>
      </c>
      <c r="H48" s="86"/>
      <c r="I48" s="298" t="s">
        <v>50</v>
      </c>
      <c r="J48" s="6">
        <f>IF(I48="Y",G48,0)</f>
        <v>0</v>
      </c>
      <c r="K48" s="121">
        <f>IF(I48="Y",1,0)</f>
        <v>0</v>
      </c>
      <c r="L48" s="39"/>
      <c r="M48" s="475" t="s">
        <v>195</v>
      </c>
      <c r="N48" s="475"/>
      <c r="O48" s="475"/>
      <c r="P48" s="475"/>
      <c r="Q48" s="475"/>
      <c r="R48" s="475"/>
      <c r="S48" s="475"/>
      <c r="T48" s="475"/>
      <c r="U48" s="475"/>
      <c r="V48" s="47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1" t="s">
        <v>27</v>
      </c>
      <c r="D49" s="422"/>
      <c r="E49" s="6">
        <v>5</v>
      </c>
      <c r="F49" s="82"/>
      <c r="G49" s="86">
        <v>6</v>
      </c>
      <c r="H49" s="86"/>
      <c r="I49" s="298" t="s">
        <v>49</v>
      </c>
      <c r="J49" s="6">
        <f>IF(I49="Y",G49,0)</f>
        <v>6</v>
      </c>
      <c r="K49" s="121">
        <f>IF(I49="Y",1,0)</f>
        <v>1</v>
      </c>
      <c r="L49" s="39"/>
      <c r="M49" s="475"/>
      <c r="N49" s="475"/>
      <c r="O49" s="475"/>
      <c r="P49" s="475"/>
      <c r="Q49" s="475"/>
      <c r="R49" s="475"/>
      <c r="S49" s="475"/>
      <c r="T49" s="475"/>
      <c r="U49" s="475"/>
      <c r="V49" s="47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3" t="s">
        <v>91</v>
      </c>
      <c r="D50" s="414"/>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240</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2" t="s">
        <v>98</v>
      </c>
      <c r="D57" s="412"/>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6"/>
      <c r="D59" s="477"/>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9"/>
      <c r="D60" s="438"/>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2" t="s">
        <v>103</v>
      </c>
      <c r="D61" s="412"/>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2" t="s">
        <v>104</v>
      </c>
      <c r="D62" s="412"/>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2" t="s">
        <v>186</v>
      </c>
      <c r="D63" s="412"/>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3" t="s">
        <v>105</v>
      </c>
      <c r="D64" s="414"/>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0" t="s">
        <v>106</v>
      </c>
      <c r="D65" s="431"/>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3" t="s">
        <v>94</v>
      </c>
      <c r="D66" s="433"/>
      <c r="E66" s="77"/>
      <c r="F66" s="123"/>
      <c r="G66" s="478" t="s">
        <v>134</v>
      </c>
      <c r="H66" s="479"/>
      <c r="I66" s="479"/>
      <c r="J66" s="479"/>
      <c r="K66" s="480"/>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4" t="s">
        <v>102</v>
      </c>
      <c r="D67" s="435"/>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6" t="s">
        <v>107</v>
      </c>
      <c r="D68" s="437"/>
      <c r="E68" s="77"/>
      <c r="F68" s="123"/>
      <c r="G68" s="478" t="s">
        <v>134</v>
      </c>
      <c r="H68" s="479"/>
      <c r="I68" s="479"/>
      <c r="J68" s="479"/>
      <c r="K68" s="480"/>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108</v>
      </c>
      <c r="D69" s="433"/>
      <c r="E69" s="77"/>
      <c r="F69" s="123"/>
      <c r="G69" s="478" t="s">
        <v>134</v>
      </c>
      <c r="H69" s="479"/>
      <c r="I69" s="479"/>
      <c r="J69" s="479"/>
      <c r="K69" s="480"/>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3" t="s">
        <v>109</v>
      </c>
      <c r="D70" s="433"/>
      <c r="E70" s="77"/>
      <c r="F70" s="123"/>
      <c r="G70" s="478" t="s">
        <v>134</v>
      </c>
      <c r="H70" s="479"/>
      <c r="I70" s="479"/>
      <c r="J70" s="479"/>
      <c r="K70" s="480"/>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3" t="s">
        <v>110</v>
      </c>
      <c r="D71" s="433"/>
      <c r="E71" s="77"/>
      <c r="F71" s="123"/>
      <c r="G71" s="478" t="s">
        <v>134</v>
      </c>
      <c r="H71" s="479"/>
      <c r="I71" s="479"/>
      <c r="J71" s="479"/>
      <c r="K71" s="480"/>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2" t="s">
        <v>101</v>
      </c>
      <c r="D72" s="432"/>
      <c r="E72" s="77"/>
      <c r="F72" s="123"/>
      <c r="G72" s="478"/>
      <c r="H72" s="479"/>
      <c r="I72" s="479"/>
      <c r="J72" s="479"/>
      <c r="K72" s="480"/>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Y3AvHQICSNHq8b+6iff7lmYnW/gaUv+zEfvnPFnXY8m07N6sTTBkPZ+LKpMlnyDg4fB0VPrHxvmkpVqdLxDAVw==" saltValue="5mLqvw7Y3BY40B177S61iw=="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1" workbookViewId="0">
      <selection activeCell="G16" sqref="G16"/>
    </sheetView>
  </sheetViews>
  <sheetFormatPr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80" t="s">
        <v>236</v>
      </c>
      <c r="D2" s="380"/>
      <c r="E2" s="380"/>
      <c r="F2" s="380"/>
      <c r="G2" s="380"/>
      <c r="H2" s="380"/>
      <c r="I2" s="380"/>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6"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7"/>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39" t="s">
        <v>76</v>
      </c>
      <c r="AB7" s="439"/>
      <c r="AC7" s="39"/>
      <c r="AD7" s="39"/>
      <c r="AE7" s="39"/>
      <c r="AF7" s="39"/>
      <c r="AG7" s="39"/>
      <c r="AH7" s="39"/>
      <c r="AI7" s="410" t="s">
        <v>170</v>
      </c>
      <c r="AJ7" s="410"/>
      <c r="AK7" s="410"/>
      <c r="AL7" s="410"/>
      <c r="AM7" s="410"/>
      <c r="AN7" s="410"/>
      <c r="AO7" s="410"/>
      <c r="AP7" s="39"/>
      <c r="AQ7" s="39"/>
      <c r="AR7" s="39"/>
      <c r="AS7" s="39"/>
      <c r="AT7" s="39"/>
      <c r="AU7" s="39"/>
      <c r="AV7" s="39"/>
      <c r="AW7" s="39"/>
      <c r="AX7" s="39"/>
      <c r="AY7" s="39"/>
      <c r="AZ7" s="39"/>
      <c r="BA7" s="39"/>
    </row>
    <row r="8" spans="1:53" ht="15.6" customHeight="1">
      <c r="C8" s="421" t="s">
        <v>68</v>
      </c>
      <c r="D8" s="422"/>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298" t="s">
        <v>49</v>
      </c>
      <c r="W8" s="14">
        <f t="shared" ref="W8:W24" si="1">IF(V8="Y", T8, 0)</f>
        <v>2</v>
      </c>
      <c r="X8" s="62">
        <f>IF(OR(R8="N",W8&gt;0),1,0)</f>
        <v>1</v>
      </c>
      <c r="Y8" s="62"/>
      <c r="Z8" s="62"/>
      <c r="AA8" s="112">
        <f>K7</f>
        <v>1</v>
      </c>
      <c r="AB8" s="39"/>
      <c r="AC8" s="39"/>
      <c r="AD8" s="39"/>
      <c r="AE8" s="39"/>
      <c r="AF8" s="39"/>
      <c r="AG8" s="39"/>
      <c r="AH8" s="39"/>
      <c r="AI8" s="410"/>
      <c r="AJ8" s="410"/>
      <c r="AK8" s="410"/>
      <c r="AL8" s="410"/>
      <c r="AM8" s="410"/>
      <c r="AN8" s="410"/>
      <c r="AO8" s="410"/>
      <c r="AP8" s="39"/>
      <c r="AQ8" s="39"/>
      <c r="AR8" s="39"/>
      <c r="AS8" s="39"/>
      <c r="AT8" s="39"/>
      <c r="AU8" s="39"/>
      <c r="AV8" s="39"/>
      <c r="AW8" s="39"/>
      <c r="AX8" s="39"/>
      <c r="AY8" s="39"/>
      <c r="AZ8" s="39"/>
      <c r="BA8" s="39"/>
    </row>
    <row r="9" spans="1:53" ht="15.75">
      <c r="C9" s="449" t="s">
        <v>69</v>
      </c>
      <c r="D9" s="449"/>
      <c r="E9" s="6">
        <v>2</v>
      </c>
      <c r="F9" s="55"/>
      <c r="G9" s="83">
        <f>E9*$A$6</f>
        <v>4</v>
      </c>
      <c r="H9" s="55"/>
      <c r="I9" s="298" t="s">
        <v>49</v>
      </c>
      <c r="J9" s="6">
        <f>IF(I9="Y",G9,0)</f>
        <v>4</v>
      </c>
      <c r="K9" s="122"/>
      <c r="L9" s="1"/>
      <c r="M9" s="339" t="s">
        <v>9</v>
      </c>
      <c r="N9" s="55"/>
      <c r="O9" s="91" t="s">
        <v>21</v>
      </c>
      <c r="P9" s="52">
        <v>2</v>
      </c>
      <c r="Q9" s="55"/>
      <c r="R9" s="90" t="s">
        <v>49</v>
      </c>
      <c r="S9" s="55"/>
      <c r="T9" s="87">
        <f t="shared" si="0"/>
        <v>2</v>
      </c>
      <c r="U9" s="55"/>
      <c r="V9" s="298" t="s">
        <v>49</v>
      </c>
      <c r="W9" s="14">
        <f t="shared" si="1"/>
        <v>2</v>
      </c>
      <c r="X9" s="62">
        <f>IF(OR(R9="N",W9&gt;0),1,0)</f>
        <v>1</v>
      </c>
      <c r="Y9" s="62"/>
      <c r="Z9" s="65"/>
      <c r="AA9" s="111">
        <f>K13</f>
        <v>1</v>
      </c>
      <c r="AB9" s="39"/>
      <c r="AC9" s="39"/>
      <c r="AD9" s="39"/>
      <c r="AE9" s="39"/>
      <c r="AF9" s="39"/>
      <c r="AG9" s="39"/>
      <c r="AH9" s="39"/>
      <c r="AI9" s="411" t="s">
        <v>171</v>
      </c>
      <c r="AJ9" s="411"/>
      <c r="AK9" s="411"/>
      <c r="AL9" s="411"/>
      <c r="AM9" s="411"/>
      <c r="AN9" s="411"/>
      <c r="AO9" s="411"/>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49</v>
      </c>
      <c r="W10" s="14">
        <f t="shared" si="1"/>
        <v>2</v>
      </c>
      <c r="X10" s="62"/>
      <c r="Y10" s="62"/>
      <c r="Z10" s="65"/>
      <c r="AA10" s="111">
        <f>K24</f>
        <v>1</v>
      </c>
      <c r="AB10" s="39"/>
      <c r="AC10" s="39"/>
      <c r="AD10" s="39"/>
      <c r="AE10" s="39"/>
      <c r="AF10" s="39"/>
      <c r="AG10" s="39"/>
      <c r="AH10" s="39"/>
      <c r="AI10" s="411"/>
      <c r="AJ10" s="411"/>
      <c r="AK10" s="411"/>
      <c r="AL10" s="411"/>
      <c r="AM10" s="411"/>
      <c r="AN10" s="411"/>
      <c r="AO10" s="411"/>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298" t="s">
        <v>49</v>
      </c>
      <c r="W11" s="14">
        <f t="shared" si="1"/>
        <v>2</v>
      </c>
      <c r="X11" s="62">
        <f>IF(OR(R11="N",W11&gt;0),1,0)</f>
        <v>1</v>
      </c>
      <c r="Y11" s="62"/>
      <c r="Z11" s="65"/>
      <c r="AA11" s="111">
        <f>SUM(K30:K32)</f>
        <v>2</v>
      </c>
      <c r="AB11" s="39"/>
      <c r="AC11" s="39"/>
      <c r="AD11" s="39"/>
      <c r="AE11" s="39"/>
      <c r="AF11" s="39"/>
      <c r="AG11" s="74" t="s">
        <v>77</v>
      </c>
      <c r="AH11" s="39"/>
      <c r="AI11" s="411"/>
      <c r="AJ11" s="411"/>
      <c r="AK11" s="411"/>
      <c r="AL11" s="411"/>
      <c r="AM11" s="411"/>
      <c r="AN11" s="411"/>
      <c r="AO11" s="411"/>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302"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1" t="s">
        <v>4</v>
      </c>
      <c r="D13" s="441"/>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29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1" t="s">
        <v>42</v>
      </c>
      <c r="D14" s="441"/>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302"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2" t="s">
        <v>5</v>
      </c>
      <c r="D15" s="442"/>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2" t="s">
        <v>87</v>
      </c>
      <c r="D16" s="442"/>
      <c r="E16" s="81">
        <v>4</v>
      </c>
      <c r="G16" s="84">
        <f>E16*$A$12</f>
        <v>8</v>
      </c>
      <c r="I16" s="302" t="s">
        <v>49</v>
      </c>
      <c r="J16" s="6">
        <f>IF(I16="Y",G16,0)</f>
        <v>8</v>
      </c>
      <c r="K16" s="121"/>
      <c r="M16" s="339" t="s">
        <v>40</v>
      </c>
      <c r="N16" s="55"/>
      <c r="O16" s="342"/>
      <c r="P16" s="52">
        <v>1</v>
      </c>
      <c r="Q16" s="55"/>
      <c r="R16" s="90" t="s">
        <v>49</v>
      </c>
      <c r="S16" s="55"/>
      <c r="T16" s="87">
        <f t="shared" si="0"/>
        <v>1</v>
      </c>
      <c r="U16" s="55"/>
      <c r="V16" s="29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1" t="s">
        <v>161</v>
      </c>
      <c r="D17" s="451"/>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302"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5" t="s">
        <v>72</v>
      </c>
      <c r="D18" s="416"/>
      <c r="G18" s="38"/>
      <c r="H18" s="38"/>
      <c r="I18" s="43"/>
      <c r="J18" s="6"/>
      <c r="K18" s="121"/>
      <c r="M18" s="339" t="s">
        <v>10</v>
      </c>
      <c r="N18" s="55"/>
      <c r="O18" s="91" t="s">
        <v>21</v>
      </c>
      <c r="P18" s="52">
        <v>1</v>
      </c>
      <c r="Q18" s="55"/>
      <c r="R18" s="90" t="s">
        <v>49</v>
      </c>
      <c r="S18" s="55"/>
      <c r="T18" s="87">
        <f t="shared" si="0"/>
        <v>1</v>
      </c>
      <c r="U18" s="55"/>
      <c r="V18" s="29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5" t="s">
        <v>73</v>
      </c>
      <c r="D19" s="416"/>
      <c r="E19" s="39"/>
      <c r="G19" s="38"/>
      <c r="H19" s="38"/>
      <c r="I19" s="43"/>
      <c r="J19" s="6"/>
      <c r="K19" s="121"/>
      <c r="M19" s="339" t="s">
        <v>8</v>
      </c>
      <c r="N19" s="55"/>
      <c r="O19" s="91" t="s">
        <v>21</v>
      </c>
      <c r="P19" s="52">
        <v>1</v>
      </c>
      <c r="Q19" s="55"/>
      <c r="R19" s="90" t="s">
        <v>49</v>
      </c>
      <c r="S19" s="55"/>
      <c r="T19" s="87">
        <f t="shared" si="0"/>
        <v>1</v>
      </c>
      <c r="U19" s="55"/>
      <c r="V19" s="29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5" t="s">
        <v>88</v>
      </c>
      <c r="D20" s="416"/>
      <c r="E20" s="39"/>
      <c r="G20" s="38"/>
      <c r="H20" s="38"/>
      <c r="I20" s="43"/>
      <c r="J20" s="6"/>
      <c r="K20" s="121"/>
      <c r="M20" s="339" t="s">
        <v>37</v>
      </c>
      <c r="N20" s="55"/>
      <c r="O20" s="342"/>
      <c r="P20" s="52">
        <v>1</v>
      </c>
      <c r="Q20" s="55"/>
      <c r="R20" s="90" t="s">
        <v>49</v>
      </c>
      <c r="S20" s="55"/>
      <c r="T20" s="87">
        <f t="shared" si="0"/>
        <v>1</v>
      </c>
      <c r="U20" s="55"/>
      <c r="V20" s="302"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7" t="s">
        <v>74</v>
      </c>
      <c r="D21" s="418"/>
      <c r="E21" s="39"/>
      <c r="G21" s="38"/>
      <c r="H21" s="38"/>
      <c r="I21" s="43"/>
      <c r="J21" s="6"/>
      <c r="K21" s="121"/>
      <c r="M21" s="339" t="s">
        <v>59</v>
      </c>
      <c r="N21" s="55"/>
      <c r="O21" s="342"/>
      <c r="P21" s="52">
        <v>0.5</v>
      </c>
      <c r="Q21" s="55"/>
      <c r="R21" s="90" t="s">
        <v>49</v>
      </c>
      <c r="S21" s="55"/>
      <c r="T21" s="87">
        <f t="shared" si="0"/>
        <v>0.5</v>
      </c>
      <c r="U21" s="55"/>
      <c r="V21" s="302"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302"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0" t="s">
        <v>89</v>
      </c>
      <c r="D23" s="450"/>
      <c r="E23" s="39"/>
      <c r="F23" s="37"/>
      <c r="G23" s="40" t="s">
        <v>2</v>
      </c>
      <c r="H23" s="37"/>
      <c r="I23" s="43"/>
      <c r="J23" s="6"/>
      <c r="K23" s="121"/>
      <c r="M23" s="339" t="s">
        <v>13</v>
      </c>
      <c r="N23" s="55"/>
      <c r="O23" s="342"/>
      <c r="P23" s="52">
        <v>0.5</v>
      </c>
      <c r="Q23" s="55"/>
      <c r="R23" s="90" t="s">
        <v>49</v>
      </c>
      <c r="S23" s="55"/>
      <c r="T23" s="87">
        <f t="shared" si="0"/>
        <v>0.5</v>
      </c>
      <c r="U23" s="55"/>
      <c r="V23" s="302"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2" t="s">
        <v>160</v>
      </c>
      <c r="D24" s="442"/>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302"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2" t="s">
        <v>44</v>
      </c>
      <c r="D25" s="442"/>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3" t="s">
        <v>79</v>
      </c>
      <c r="D26" s="424"/>
      <c r="E26" s="79">
        <v>1</v>
      </c>
      <c r="F26" s="123"/>
      <c r="G26" s="452">
        <f>E26*$A$23</f>
        <v>2</v>
      </c>
      <c r="H26" s="38"/>
      <c r="I26" s="470"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5"/>
      <c r="D27" s="426"/>
      <c r="G27" s="453"/>
      <c r="I27" s="471"/>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0" t="s">
        <v>177</v>
      </c>
      <c r="D29" s="450"/>
      <c r="E29" s="39"/>
      <c r="F29" s="37"/>
      <c r="G29" s="98" t="s">
        <v>2</v>
      </c>
      <c r="H29" s="37"/>
      <c r="I29" s="43"/>
      <c r="J29" s="6"/>
      <c r="K29" s="121"/>
      <c r="M29" s="340" t="s">
        <v>239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3" t="s">
        <v>80</v>
      </c>
      <c r="D30" s="433"/>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3" t="s">
        <v>229</v>
      </c>
      <c r="D31" s="433"/>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2" t="s">
        <v>81</v>
      </c>
      <c r="D32" s="412"/>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302"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2" t="s">
        <v>180</v>
      </c>
      <c r="D36" s="412"/>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2" t="s">
        <v>181</v>
      </c>
      <c r="D37" s="412"/>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21.5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2" t="s">
        <v>182</v>
      </c>
      <c r="D38" s="412"/>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2" t="s">
        <v>183</v>
      </c>
      <c r="D39" s="412"/>
      <c r="E39" s="77"/>
      <c r="F39" s="55"/>
      <c r="G39" s="83"/>
      <c r="H39" s="85"/>
      <c r="I39" s="83"/>
      <c r="J39" s="6">
        <f t="shared" si="4"/>
        <v>0</v>
      </c>
      <c r="K39" s="121">
        <f t="shared" si="5"/>
        <v>0</v>
      </c>
      <c r="M39" s="464" t="s">
        <v>71</v>
      </c>
      <c r="N39" s="56"/>
      <c r="O39" s="466">
        <f>(I51+V37)/(G51+T37)</f>
        <v>0.91500000000000004</v>
      </c>
      <c r="P39" s="466"/>
      <c r="Q39" s="466"/>
      <c r="R39" s="466"/>
      <c r="S39" s="466"/>
      <c r="T39" s="466"/>
      <c r="U39" s="466"/>
      <c r="V39" s="467"/>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1" t="s">
        <v>184</v>
      </c>
      <c r="D40" s="462"/>
      <c r="E40" s="77">
        <v>3</v>
      </c>
      <c r="F40" s="55"/>
      <c r="G40" s="83">
        <v>4</v>
      </c>
      <c r="H40" s="85"/>
      <c r="I40" s="298" t="s">
        <v>49</v>
      </c>
      <c r="J40" s="6">
        <f t="shared" si="4"/>
        <v>4</v>
      </c>
      <c r="K40" s="121">
        <f t="shared" si="5"/>
        <v>1</v>
      </c>
      <c r="M40" s="465"/>
      <c r="N40" s="57"/>
      <c r="O40" s="468"/>
      <c r="P40" s="468"/>
      <c r="Q40" s="468"/>
      <c r="R40" s="468"/>
      <c r="S40" s="468"/>
      <c r="T40" s="468"/>
      <c r="U40" s="468"/>
      <c r="V40" s="469"/>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3" t="s">
        <v>43</v>
      </c>
      <c r="D41" s="463"/>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2" t="s">
        <v>167</v>
      </c>
      <c r="D42" s="412"/>
      <c r="E42" s="77">
        <v>5</v>
      </c>
      <c r="F42" s="55"/>
      <c r="G42" s="83">
        <v>4</v>
      </c>
      <c r="H42" s="55"/>
      <c r="I42" s="298" t="s">
        <v>49</v>
      </c>
      <c r="J42" s="6">
        <f t="shared" si="4"/>
        <v>4</v>
      </c>
      <c r="K42" s="121">
        <f t="shared" si="5"/>
        <v>1</v>
      </c>
      <c r="M42" s="109" t="s">
        <v>63</v>
      </c>
      <c r="N42" s="58"/>
      <c r="O42" s="458" t="s">
        <v>61</v>
      </c>
      <c r="P42" s="459"/>
      <c r="Q42" s="459"/>
      <c r="R42" s="459"/>
      <c r="S42" s="459"/>
      <c r="T42" s="459"/>
      <c r="U42" s="459"/>
      <c r="V42" s="460"/>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3" t="s">
        <v>62</v>
      </c>
      <c r="N43" s="59"/>
      <c r="O43" s="445" t="str">
        <f>IF(AA21=0,0,VLOOKUP(O39,[1]Lookups!A2:C10,IF(O42="Industrial",2,3),TRUE))</f>
        <v>5 + Exemplary</v>
      </c>
      <c r="P43" s="445"/>
      <c r="Q43" s="445"/>
      <c r="R43" s="445"/>
      <c r="S43" s="445"/>
      <c r="T43" s="445"/>
      <c r="U43" s="445"/>
      <c r="V43" s="446"/>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4"/>
      <c r="N44" s="60"/>
      <c r="O44" s="447"/>
      <c r="P44" s="447"/>
      <c r="Q44" s="447"/>
      <c r="R44" s="447"/>
      <c r="S44" s="447"/>
      <c r="T44" s="447"/>
      <c r="U44" s="447"/>
      <c r="V44" s="448"/>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0" t="str">
        <f>IF(AA21=0,AG11,"")</f>
        <v/>
      </c>
      <c r="P45" s="440"/>
      <c r="Q45" s="440"/>
      <c r="R45" s="440"/>
      <c r="S45" s="440"/>
      <c r="T45" s="440"/>
      <c r="U45" s="440"/>
      <c r="V45" s="440"/>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1" t="s">
        <v>168</v>
      </c>
      <c r="D46" s="422"/>
      <c r="E46" s="6">
        <v>0</v>
      </c>
      <c r="F46" s="82"/>
      <c r="G46" s="86">
        <f>E46*$A$45</f>
        <v>0</v>
      </c>
      <c r="H46" s="86"/>
      <c r="I46" s="298" t="s">
        <v>50</v>
      </c>
      <c r="J46" s="6">
        <f>IF(I46="Y",G46,0)</f>
        <v>0</v>
      </c>
      <c r="K46" s="121">
        <f>IF(I46="Y",1,0)</f>
        <v>0</v>
      </c>
      <c r="L46" s="39"/>
      <c r="M46" s="409" t="s">
        <v>195</v>
      </c>
      <c r="N46" s="409"/>
      <c r="O46" s="409"/>
      <c r="P46" s="409"/>
      <c r="Q46" s="409"/>
      <c r="R46" s="409"/>
      <c r="S46" s="409"/>
      <c r="T46" s="409"/>
      <c r="U46" s="409"/>
      <c r="V46" s="409"/>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1" t="s">
        <v>27</v>
      </c>
      <c r="D47" s="422"/>
      <c r="E47" s="6">
        <v>5</v>
      </c>
      <c r="F47" s="82"/>
      <c r="G47" s="86">
        <v>6</v>
      </c>
      <c r="H47" s="86"/>
      <c r="I47" s="298" t="s">
        <v>49</v>
      </c>
      <c r="J47" s="6">
        <f>IF(I47="Y",G47,0)</f>
        <v>6</v>
      </c>
      <c r="K47" s="121">
        <f>IF(I47="Y",1,0)</f>
        <v>1</v>
      </c>
      <c r="L47" s="39"/>
      <c r="M47" s="409"/>
      <c r="N47" s="409"/>
      <c r="O47" s="409"/>
      <c r="P47" s="409"/>
      <c r="Q47" s="409"/>
      <c r="R47" s="409"/>
      <c r="S47" s="409"/>
      <c r="T47" s="409"/>
      <c r="U47" s="409"/>
      <c r="V47" s="409"/>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3" t="s">
        <v>91</v>
      </c>
      <c r="D48" s="414"/>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240</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2" t="s">
        <v>98</v>
      </c>
      <c r="D55" s="412"/>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19"/>
      <c r="D57" s="420"/>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19"/>
      <c r="D58" s="438"/>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2" t="s">
        <v>103</v>
      </c>
      <c r="D59" s="412"/>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2" t="s">
        <v>104</v>
      </c>
      <c r="D60" s="412"/>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2" t="s">
        <v>111</v>
      </c>
      <c r="D61" s="412"/>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3" t="s">
        <v>105</v>
      </c>
      <c r="D62" s="414"/>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0" t="s">
        <v>106</v>
      </c>
      <c r="D63" s="431"/>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3" t="s">
        <v>94</v>
      </c>
      <c r="D64" s="433"/>
      <c r="E64" s="77"/>
      <c r="F64" s="123"/>
      <c r="G64" s="427">
        <v>60</v>
      </c>
      <c r="H64" s="428"/>
      <c r="I64" s="429"/>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4" t="s">
        <v>102</v>
      </c>
      <c r="D65" s="435"/>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6" t="s">
        <v>107</v>
      </c>
      <c r="D66" s="437"/>
      <c r="E66" s="77"/>
      <c r="F66" s="123"/>
      <c r="G66" s="427" t="s">
        <v>92</v>
      </c>
      <c r="H66" s="428"/>
      <c r="I66" s="429"/>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3" t="s">
        <v>108</v>
      </c>
      <c r="D67" s="433"/>
      <c r="E67" s="77"/>
      <c r="F67" s="123"/>
      <c r="G67" s="427" t="s">
        <v>92</v>
      </c>
      <c r="H67" s="428"/>
      <c r="I67" s="429"/>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3" t="s">
        <v>109</v>
      </c>
      <c r="D68" s="433"/>
      <c r="E68" s="77"/>
      <c r="F68" s="123"/>
      <c r="G68" s="427" t="s">
        <v>92</v>
      </c>
      <c r="H68" s="428"/>
      <c r="I68" s="429"/>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3" t="s">
        <v>110</v>
      </c>
      <c r="D69" s="433"/>
      <c r="E69" s="77"/>
      <c r="F69" s="123"/>
      <c r="G69" s="427" t="s">
        <v>92</v>
      </c>
      <c r="H69" s="428"/>
      <c r="I69" s="429"/>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2" t="s">
        <v>101</v>
      </c>
      <c r="D70" s="432"/>
      <c r="E70" s="77"/>
      <c r="F70" s="123"/>
      <c r="G70" s="427" t="s">
        <v>92</v>
      </c>
      <c r="H70" s="428"/>
      <c r="I70" s="429"/>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hr17YbiLz6q6xRgsg4PeaMMQ1FcSsIBC1yltgLAEfmN6GJhwoTXwQigXQXlQE39SWf0/WZYZMQPPnBN/MFl/Q==" saltValue="drkr0nO3HfTtWJ1wTP/Xp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Guidance</vt:lpstr>
      <vt:lpstr>Mat01 Calculator</vt:lpstr>
      <vt:lpstr>Anavitor_ECO2</vt:lpstr>
      <vt:lpstr>ByggLCA</vt:lpstr>
      <vt:lpstr>Carbonica(ImpactCt)</vt:lpstr>
      <vt:lpstr>COCON</vt:lpstr>
      <vt:lpstr>Conpact</vt:lpstr>
      <vt:lpstr>Ecometro ACV</vt:lpstr>
      <vt:lpstr>E-LICCO</vt:lpstr>
      <vt:lpstr>ELODIE</vt:lpstr>
      <vt:lpstr>ELODIE by CYPE</vt:lpstr>
      <vt:lpstr>eTool(IMPACTCt_2008)</vt:lpstr>
      <vt:lpstr>eTool(IMPACTct_15804)</vt:lpstr>
      <vt:lpstr>Green Guide</vt:lpstr>
      <vt:lpstr>MRPI Freetool MPG</vt:lpstr>
      <vt:lpstr>NetZeroLCA</vt:lpstr>
      <vt:lpstr>NOOCO</vt:lpstr>
      <vt:lpstr>NINOX</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Prodikt</vt:lpstr>
      <vt:lpstr>SBS Building Sustainability</vt:lpstr>
      <vt:lpstr>Real-Time</vt:lpstr>
      <vt:lpstr>Reduzer</vt:lpstr>
      <vt:lpstr>SustainEcho</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Torun Eggan Skjerve</cp:lastModifiedBy>
  <cp:lastPrinted>2012-12-10T12:03:00Z</cp:lastPrinted>
  <dcterms:created xsi:type="dcterms:W3CDTF">2012-10-01T09:18:46Z</dcterms:created>
  <dcterms:modified xsi:type="dcterms:W3CDTF">2023-12-06T07:54:44Z</dcterms:modified>
</cp:coreProperties>
</file>