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codeName="ThisWorkbook" defaultThemeVersion="124226"/>
  <mc:AlternateContent xmlns:mc="http://schemas.openxmlformats.org/markup-compatibility/2006">
    <mc:Choice Requires="x15">
      <x15ac:absPath xmlns:x15ac="http://schemas.microsoft.com/office/spreadsheetml/2010/11/ac" url="C:\Users\TorunEgganSkjerve\Downloads\"/>
    </mc:Choice>
  </mc:AlternateContent>
  <xr:revisionPtr revIDLastSave="0" documentId="13_ncr:1_{C31F397D-FCDA-45D6-A394-9B2787756B36}" xr6:coauthVersionLast="47" xr6:coauthVersionMax="47" xr10:uidLastSave="{00000000-0000-0000-0000-000000000000}"/>
  <workbookProtection workbookAlgorithmName="SHA-512" workbookHashValue="cvXGalk7JHNPZlvw752O9avbMrfgdt0L7+pfs5ZZ7apP5jZL99ozDGvaaOxkJ5CMJyp+FygRBbXtqHcd3RbnKg==" workbookSaltValue="/SGIhGXuAL1oohZx6L8ukw==" workbookSpinCount="100000" lockStructure="1"/>
  <bookViews>
    <workbookView xWindow="-120" yWindow="-120" windowWidth="29040" windowHeight="15720" firstSheet="37" activeTab="38" xr2:uid="{ED7ED843-54B0-48FF-AD3B-0C6E66CC693B}"/>
  </bookViews>
  <sheets>
    <sheet name="Lookups" sheetId="7" state="veryHidden" r:id="rId1"/>
    <sheet name="Guidance" sheetId="38" r:id="rId2"/>
    <sheet name="Mat01 Calculator" sheetId="4" r:id="rId3"/>
    <sheet name="Anavitor_ECO2" sheetId="47" r:id="rId4"/>
    <sheet name="ByggLCA" sheetId="45" r:id="rId5"/>
    <sheet name="Carbonica(ImpactCt)" sheetId="60" r:id="rId6"/>
    <sheet name="COCON" sheetId="27" r:id="rId7"/>
    <sheet name="Conpact" sheetId="44" r:id="rId8"/>
    <sheet name="Ecometro ACV" sheetId="52" r:id="rId9"/>
    <sheet name="E-LICCO" sheetId="28" r:id="rId10"/>
    <sheet name="ELODIE" sheetId="30" r:id="rId11"/>
    <sheet name="ELODIE by CYPE" sheetId="57" state="hidden" r:id="rId12"/>
    <sheet name="eTool(IMPACTCt_2008)" sheetId="43" r:id="rId13"/>
    <sheet name="eTool(IMPACTct_15804)" sheetId="36" r:id="rId14"/>
    <sheet name="Green Guide" sheetId="26" r:id="rId15"/>
    <sheet name="MRPI Freetool MPG" sheetId="34" r:id="rId16"/>
    <sheet name="NetZeroLCA" sheetId="56" state="hidden" r:id="rId17"/>
    <sheet name="NOOCO" sheetId="55" r:id="rId18"/>
    <sheet name="NINOX" sheetId="54" r:id="rId19"/>
    <sheet name="novaEQUER" sheetId="35" r:id="rId20"/>
    <sheet name="Oekobilanz-bau.de" sheetId="53" r:id="rId21"/>
    <sheet name="OneClickLCA(IMPACTCt_15804)" sheetId="40" r:id="rId22"/>
    <sheet name="OneClickLCA(Int,ES,NOR,SE) " sheetId="39" r:id="rId23"/>
    <sheet name="OneClickLCA-IES(IMPACTCt_15804)" sheetId="41" r:id="rId24"/>
    <sheet name="OneClickLCA-IES(Int,ES,NOR,SE)" sheetId="42" r:id="rId25"/>
    <sheet name="IMPACT_IES-VE 2013" sheetId="25" state="hidden" r:id="rId26"/>
    <sheet name="IMPACT_OLD_HIDE" sheetId="15" state="veryHidden" r:id="rId27"/>
    <sheet name="Green Guide_Old" sheetId="16" state="veryHidden" r:id="rId28"/>
    <sheet name="COCON_OLD" sheetId="19" state="veryHidden" r:id="rId29"/>
    <sheet name="E-LICCO_OLD" sheetId="18" state="veryHidden" r:id="rId30"/>
    <sheet name="ELODIE_OLD" sheetId="20" state="veryHidden" r:id="rId31"/>
    <sheet name="360optimi" sheetId="31" state="hidden" r:id="rId32"/>
    <sheet name="360optimi_OLD" sheetId="21" state="veryHidden" r:id="rId33"/>
    <sheet name="MRPI Freetool MPG-OLD" sheetId="22" state="veryHidden" r:id="rId34"/>
    <sheet name="novaEQUER OLD" sheetId="23" state="veryHidden" r:id="rId35"/>
    <sheet name="Prodikt" sheetId="61" r:id="rId36"/>
    <sheet name="SBS Building Sustainability" sheetId="46" r:id="rId37"/>
    <sheet name="Real-Time" sheetId="59" r:id="rId38"/>
    <sheet name="Reduzer" sheetId="58" r:id="rId39"/>
    <sheet name="SustainEcho" sheetId="51" r:id="rId40"/>
    <sheet name="TOTEM" sheetId="48" r:id="rId41"/>
    <sheet name="Vizcab" sheetId="49" r:id="rId42"/>
    <sheet name="VKaLCA-tool" sheetId="50" r:id="rId43"/>
    <sheet name="Version Control" sheetId="14" r:id="rId44"/>
  </sheets>
  <externalReferences>
    <externalReference r:id="rId45"/>
    <externalReference r:id="rId4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8" i="61" l="1"/>
  <c r="J48" i="61"/>
  <c r="K47" i="61"/>
  <c r="J47" i="61"/>
  <c r="I49" i="61" s="1"/>
  <c r="K46" i="61"/>
  <c r="J46" i="61"/>
  <c r="G46" i="61"/>
  <c r="G49" i="61" s="1"/>
  <c r="K42" i="61"/>
  <c r="J42" i="61"/>
  <c r="K41" i="61"/>
  <c r="J41" i="61"/>
  <c r="K40" i="61"/>
  <c r="J40" i="61"/>
  <c r="K39" i="61"/>
  <c r="J39" i="61"/>
  <c r="K38" i="61"/>
  <c r="J38" i="61"/>
  <c r="K37" i="61"/>
  <c r="G37" i="61"/>
  <c r="J37" i="61" s="1"/>
  <c r="I43" i="61" s="1"/>
  <c r="K36" i="61"/>
  <c r="AA12" i="61" s="1"/>
  <c r="J36" i="61"/>
  <c r="G36" i="61"/>
  <c r="G43" i="61" s="1"/>
  <c r="W35" i="61"/>
  <c r="T35" i="61"/>
  <c r="T34" i="61"/>
  <c r="W34" i="61" s="1"/>
  <c r="E33" i="61"/>
  <c r="T32" i="61"/>
  <c r="W32" i="61" s="1"/>
  <c r="K32" i="61"/>
  <c r="G32" i="61"/>
  <c r="J32" i="61" s="1"/>
  <c r="T31" i="61"/>
  <c r="W31" i="61" s="1"/>
  <c r="K31" i="61"/>
  <c r="J31" i="61"/>
  <c r="G31" i="61"/>
  <c r="T30" i="61"/>
  <c r="W30" i="61" s="1"/>
  <c r="K30" i="61"/>
  <c r="J30" i="61"/>
  <c r="G30" i="61"/>
  <c r="G33" i="61" s="1"/>
  <c r="W29" i="61"/>
  <c r="T29" i="61"/>
  <c r="W28" i="61"/>
  <c r="T28" i="61"/>
  <c r="E28" i="61"/>
  <c r="W27" i="61"/>
  <c r="T27" i="61"/>
  <c r="T26" i="61"/>
  <c r="W26" i="61" s="1"/>
  <c r="G26" i="61"/>
  <c r="J26" i="61" s="1"/>
  <c r="G25" i="61"/>
  <c r="G28" i="61" s="1"/>
  <c r="W24" i="61"/>
  <c r="T24" i="61"/>
  <c r="J24" i="61"/>
  <c r="G24" i="61"/>
  <c r="T23" i="61"/>
  <c r="W23" i="61" s="1"/>
  <c r="T22" i="61"/>
  <c r="W22" i="61" s="1"/>
  <c r="T21" i="61"/>
  <c r="W21" i="61" s="1"/>
  <c r="T20" i="61"/>
  <c r="W20" i="61" s="1"/>
  <c r="W19" i="61"/>
  <c r="X19" i="61" s="1"/>
  <c r="AA20" i="61" s="1"/>
  <c r="T19" i="61"/>
  <c r="AA18" i="61"/>
  <c r="T18" i="61"/>
  <c r="W18" i="61" s="1"/>
  <c r="X18" i="61" s="1"/>
  <c r="AA19" i="61" s="1"/>
  <c r="T17" i="61"/>
  <c r="W17" i="61" s="1"/>
  <c r="G17" i="61"/>
  <c r="J17" i="61" s="1"/>
  <c r="T16" i="61"/>
  <c r="W16" i="61" s="1"/>
  <c r="J16" i="61"/>
  <c r="G16" i="61"/>
  <c r="T15" i="61"/>
  <c r="W15" i="61" s="1"/>
  <c r="G15" i="61"/>
  <c r="J15" i="61" s="1"/>
  <c r="W14" i="61"/>
  <c r="T14" i="61"/>
  <c r="J14" i="61"/>
  <c r="G14" i="61"/>
  <c r="AA13" i="61"/>
  <c r="T13" i="61"/>
  <c r="W13" i="61" s="1"/>
  <c r="X13" i="61" s="1"/>
  <c r="AA17" i="61" s="1"/>
  <c r="G13" i="61"/>
  <c r="G22" i="61" s="1"/>
  <c r="T12" i="61"/>
  <c r="W12" i="61" s="1"/>
  <c r="AA11" i="61"/>
  <c r="X11" i="61"/>
  <c r="AA16" i="61" s="1"/>
  <c r="W11" i="61"/>
  <c r="T11" i="61"/>
  <c r="T10" i="61"/>
  <c r="W10" i="61" s="1"/>
  <c r="G10" i="61"/>
  <c r="T9" i="61"/>
  <c r="W9" i="61" s="1"/>
  <c r="X9" i="61" s="1"/>
  <c r="AA15" i="61" s="1"/>
  <c r="G9" i="61"/>
  <c r="J9" i="61" s="1"/>
  <c r="AA8" i="61"/>
  <c r="W8" i="61"/>
  <c r="T8" i="61"/>
  <c r="T37" i="61" s="1"/>
  <c r="G8" i="61"/>
  <c r="J8" i="61" s="1"/>
  <c r="K7" i="61"/>
  <c r="G7" i="61"/>
  <c r="J7" i="61" s="1"/>
  <c r="I10" i="61" l="1"/>
  <c r="G51" i="61"/>
  <c r="V37" i="61"/>
  <c r="I33" i="61"/>
  <c r="J25" i="61"/>
  <c r="K24" i="61" s="1"/>
  <c r="AA10" i="61" s="1"/>
  <c r="X8" i="61"/>
  <c r="AA14" i="61" s="1"/>
  <c r="J13" i="61"/>
  <c r="I22" i="61" s="1"/>
  <c r="I28" i="61" l="1"/>
  <c r="I51" i="61"/>
  <c r="O39" i="61" s="1"/>
  <c r="K13" i="61"/>
  <c r="AA9" i="61" s="1"/>
  <c r="AA21" i="61" s="1"/>
  <c r="O45" i="61" l="1"/>
  <c r="O43" i="61"/>
  <c r="I51" i="50" l="1"/>
  <c r="G51" i="50"/>
  <c r="I49" i="50"/>
  <c r="G49" i="50"/>
  <c r="K48" i="50"/>
  <c r="J48" i="50"/>
  <c r="K47" i="50"/>
  <c r="J47" i="50"/>
  <c r="K46" i="50"/>
  <c r="J46" i="50"/>
  <c r="G46" i="50"/>
  <c r="O45" i="50"/>
  <c r="O43" i="50"/>
  <c r="I43" i="50"/>
  <c r="G43" i="50"/>
  <c r="K42" i="50"/>
  <c r="J42" i="50"/>
  <c r="K41" i="50"/>
  <c r="J41" i="50"/>
  <c r="K40" i="50"/>
  <c r="J40" i="50"/>
  <c r="O39" i="50"/>
  <c r="K39" i="50"/>
  <c r="J39" i="50"/>
  <c r="K38" i="50"/>
  <c r="J38" i="50"/>
  <c r="V37" i="50"/>
  <c r="T37" i="50"/>
  <c r="K37" i="50"/>
  <c r="J37" i="50"/>
  <c r="G37" i="50"/>
  <c r="K36" i="50"/>
  <c r="J36" i="50"/>
  <c r="G36" i="50"/>
  <c r="W35" i="50"/>
  <c r="T35" i="50"/>
  <c r="W34" i="50"/>
  <c r="T34" i="50"/>
  <c r="I33" i="50"/>
  <c r="G33" i="50"/>
  <c r="E33" i="50"/>
  <c r="W32" i="50"/>
  <c r="T32" i="50"/>
  <c r="K32" i="50"/>
  <c r="J32" i="50"/>
  <c r="G32" i="50"/>
  <c r="W31" i="50"/>
  <c r="T31" i="50"/>
  <c r="K31" i="50"/>
  <c r="J31" i="50"/>
  <c r="G31" i="50"/>
  <c r="W30" i="50"/>
  <c r="T30" i="50"/>
  <c r="K30" i="50"/>
  <c r="J30" i="50"/>
  <c r="G30" i="50"/>
  <c r="W29" i="50"/>
  <c r="T29" i="50"/>
  <c r="W28" i="50"/>
  <c r="T28" i="50"/>
  <c r="I28" i="50"/>
  <c r="G28" i="50"/>
  <c r="E28" i="50"/>
  <c r="W27" i="50"/>
  <c r="T27" i="50"/>
  <c r="W26" i="50"/>
  <c r="T26" i="50"/>
  <c r="J26" i="50"/>
  <c r="G26" i="50"/>
  <c r="J25" i="50"/>
  <c r="G25" i="50"/>
  <c r="W24" i="50"/>
  <c r="T24" i="50"/>
  <c r="K24" i="50"/>
  <c r="J24" i="50"/>
  <c r="G24" i="50"/>
  <c r="W23" i="50"/>
  <c r="T23" i="50"/>
  <c r="W22" i="50"/>
  <c r="T22" i="50"/>
  <c r="I22" i="50"/>
  <c r="G22" i="50"/>
  <c r="AA21" i="50"/>
  <c r="W21" i="50"/>
  <c r="T21" i="50"/>
  <c r="AA20" i="50"/>
  <c r="W20" i="50"/>
  <c r="T20" i="50"/>
  <c r="AA19" i="50"/>
  <c r="X19" i="50"/>
  <c r="W19" i="50"/>
  <c r="T19" i="50"/>
  <c r="AA18" i="50"/>
  <c r="X18" i="50"/>
  <c r="W18" i="50"/>
  <c r="T18" i="50"/>
  <c r="AA17" i="50"/>
  <c r="W17" i="50"/>
  <c r="T17" i="50"/>
  <c r="J17" i="50"/>
  <c r="G17" i="50"/>
  <c r="AA16" i="50"/>
  <c r="W16" i="50"/>
  <c r="T16" i="50"/>
  <c r="J16" i="50"/>
  <c r="G16" i="50"/>
  <c r="AA15" i="50"/>
  <c r="W15" i="50"/>
  <c r="T15" i="50"/>
  <c r="J15" i="50"/>
  <c r="G15" i="50"/>
  <c r="AA14" i="50"/>
  <c r="W14" i="50"/>
  <c r="T14" i="50"/>
  <c r="J14" i="50"/>
  <c r="G14" i="50"/>
  <c r="AA13" i="50"/>
  <c r="X13" i="50"/>
  <c r="W13" i="50"/>
  <c r="T13" i="50"/>
  <c r="K13" i="50"/>
  <c r="J13" i="50"/>
  <c r="G13" i="50"/>
  <c r="AA12" i="50"/>
  <c r="W12" i="50"/>
  <c r="T12" i="50"/>
  <c r="AA11" i="50"/>
  <c r="X11" i="50"/>
  <c r="W11" i="50"/>
  <c r="T11" i="50"/>
  <c r="AA10" i="50"/>
  <c r="W10" i="50"/>
  <c r="T10" i="50"/>
  <c r="I10" i="50"/>
  <c r="G10" i="50"/>
  <c r="AA9" i="50"/>
  <c r="X9" i="50"/>
  <c r="W9" i="50"/>
  <c r="T9" i="50"/>
  <c r="J9" i="50"/>
  <c r="G9" i="50"/>
  <c r="AA8" i="50"/>
  <c r="X8" i="50"/>
  <c r="W8" i="50"/>
  <c r="T8" i="50"/>
  <c r="J8" i="50"/>
  <c r="G8" i="50"/>
  <c r="K7" i="50"/>
  <c r="J7" i="50"/>
  <c r="G7" i="50"/>
  <c r="I51" i="49"/>
  <c r="G51" i="49"/>
  <c r="I49" i="49"/>
  <c r="G49" i="49"/>
  <c r="K48" i="49"/>
  <c r="J48" i="49"/>
  <c r="K47" i="49"/>
  <c r="J47" i="49"/>
  <c r="K46" i="49"/>
  <c r="J46" i="49"/>
  <c r="G46" i="49"/>
  <c r="O45" i="49"/>
  <c r="O43" i="49"/>
  <c r="I43" i="49"/>
  <c r="G43" i="49"/>
  <c r="K42" i="49"/>
  <c r="J42" i="49"/>
  <c r="K41" i="49"/>
  <c r="J41" i="49"/>
  <c r="K40" i="49"/>
  <c r="J40" i="49"/>
  <c r="O39" i="49"/>
  <c r="K39" i="49"/>
  <c r="J39" i="49"/>
  <c r="K38" i="49"/>
  <c r="J38" i="49"/>
  <c r="V37" i="49"/>
  <c r="T37" i="49"/>
  <c r="K37" i="49"/>
  <c r="J37" i="49"/>
  <c r="G37" i="49"/>
  <c r="K36" i="49"/>
  <c r="J36" i="49"/>
  <c r="G36" i="49"/>
  <c r="W35" i="49"/>
  <c r="T35" i="49"/>
  <c r="W34" i="49"/>
  <c r="T34" i="49"/>
  <c r="I33" i="49"/>
  <c r="G33" i="49"/>
  <c r="E33" i="49"/>
  <c r="W32" i="49"/>
  <c r="T32" i="49"/>
  <c r="K32" i="49"/>
  <c r="J32" i="49"/>
  <c r="G32" i="49"/>
  <c r="W31" i="49"/>
  <c r="T31" i="49"/>
  <c r="K31" i="49"/>
  <c r="J31" i="49"/>
  <c r="G31" i="49"/>
  <c r="W30" i="49"/>
  <c r="T30" i="49"/>
  <c r="K30" i="49"/>
  <c r="J30" i="49"/>
  <c r="G30" i="49"/>
  <c r="W29" i="49"/>
  <c r="T29" i="49"/>
  <c r="W28" i="49"/>
  <c r="T28" i="49"/>
  <c r="I28" i="49"/>
  <c r="G28" i="49"/>
  <c r="E28" i="49"/>
  <c r="W27" i="49"/>
  <c r="T27" i="49"/>
  <c r="W26" i="49"/>
  <c r="T26" i="49"/>
  <c r="J26" i="49"/>
  <c r="G26" i="49"/>
  <c r="J25" i="49"/>
  <c r="G25" i="49"/>
  <c r="W24" i="49"/>
  <c r="T24" i="49"/>
  <c r="K24" i="49"/>
  <c r="J24" i="49"/>
  <c r="G24" i="49"/>
  <c r="W23" i="49"/>
  <c r="T23" i="49"/>
  <c r="W22" i="49"/>
  <c r="T22" i="49"/>
  <c r="I22" i="49"/>
  <c r="G22" i="49"/>
  <c r="AA21" i="49"/>
  <c r="W21" i="49"/>
  <c r="T21" i="49"/>
  <c r="AA20" i="49"/>
  <c r="W20" i="49"/>
  <c r="T20" i="49"/>
  <c r="AA19" i="49"/>
  <c r="X19" i="49"/>
  <c r="W19" i="49"/>
  <c r="T19" i="49"/>
  <c r="AA18" i="49"/>
  <c r="X18" i="49"/>
  <c r="W18" i="49"/>
  <c r="T18" i="49"/>
  <c r="AA17" i="49"/>
  <c r="W17" i="49"/>
  <c r="T17" i="49"/>
  <c r="J17" i="49"/>
  <c r="G17" i="49"/>
  <c r="AA16" i="49"/>
  <c r="W16" i="49"/>
  <c r="T16" i="49"/>
  <c r="J16" i="49"/>
  <c r="G16" i="49"/>
  <c r="AA15" i="49"/>
  <c r="W15" i="49"/>
  <c r="T15" i="49"/>
  <c r="J15" i="49"/>
  <c r="G15" i="49"/>
  <c r="AA14" i="49"/>
  <c r="W14" i="49"/>
  <c r="T14" i="49"/>
  <c r="J14" i="49"/>
  <c r="G14" i="49"/>
  <c r="AA13" i="49"/>
  <c r="X13" i="49"/>
  <c r="W13" i="49"/>
  <c r="T13" i="49"/>
  <c r="K13" i="49"/>
  <c r="J13" i="49"/>
  <c r="G13" i="49"/>
  <c r="AA12" i="49"/>
  <c r="W12" i="49"/>
  <c r="T12" i="49"/>
  <c r="AA11" i="49"/>
  <c r="X11" i="49"/>
  <c r="W11" i="49"/>
  <c r="T11" i="49"/>
  <c r="AA10" i="49"/>
  <c r="W10" i="49"/>
  <c r="T10" i="49"/>
  <c r="I10" i="49"/>
  <c r="G10" i="49"/>
  <c r="AA9" i="49"/>
  <c r="X9" i="49"/>
  <c r="W9" i="49"/>
  <c r="T9" i="49"/>
  <c r="J9" i="49"/>
  <c r="G9" i="49"/>
  <c r="AA8" i="49"/>
  <c r="X8" i="49"/>
  <c r="W8" i="49"/>
  <c r="T8" i="49"/>
  <c r="J8" i="49"/>
  <c r="G8" i="49"/>
  <c r="K7" i="49"/>
  <c r="J7" i="49"/>
  <c r="G7" i="49"/>
  <c r="I51" i="48"/>
  <c r="G51" i="48"/>
  <c r="I49" i="48"/>
  <c r="G49" i="48"/>
  <c r="K48" i="48"/>
  <c r="J48" i="48"/>
  <c r="K47" i="48"/>
  <c r="J47" i="48"/>
  <c r="K46" i="48"/>
  <c r="J46" i="48"/>
  <c r="G46" i="48"/>
  <c r="O45" i="48"/>
  <c r="O43" i="48"/>
  <c r="I43" i="48"/>
  <c r="G43" i="48"/>
  <c r="K42" i="48"/>
  <c r="J42" i="48"/>
  <c r="K41" i="48"/>
  <c r="J41" i="48"/>
  <c r="K40" i="48"/>
  <c r="J40" i="48"/>
  <c r="O39" i="48"/>
  <c r="K39" i="48"/>
  <c r="J39" i="48"/>
  <c r="K38" i="48"/>
  <c r="J38" i="48"/>
  <c r="V37" i="48"/>
  <c r="T37" i="48"/>
  <c r="K37" i="48"/>
  <c r="J37" i="48"/>
  <c r="G37" i="48"/>
  <c r="K36" i="48"/>
  <c r="J36" i="48"/>
  <c r="G36" i="48"/>
  <c r="W35" i="48"/>
  <c r="T35" i="48"/>
  <c r="W34" i="48"/>
  <c r="T34" i="48"/>
  <c r="I33" i="48"/>
  <c r="G33" i="48"/>
  <c r="E33" i="48"/>
  <c r="W32" i="48"/>
  <c r="T32" i="48"/>
  <c r="K32" i="48"/>
  <c r="J32" i="48"/>
  <c r="G32" i="48"/>
  <c r="W31" i="48"/>
  <c r="T31" i="48"/>
  <c r="K31" i="48"/>
  <c r="J31" i="48"/>
  <c r="G31" i="48"/>
  <c r="W30" i="48"/>
  <c r="T30" i="48"/>
  <c r="K30" i="48"/>
  <c r="J30" i="48"/>
  <c r="G30" i="48"/>
  <c r="W29" i="48"/>
  <c r="T29" i="48"/>
  <c r="W28" i="48"/>
  <c r="T28" i="48"/>
  <c r="I28" i="48"/>
  <c r="G28" i="48"/>
  <c r="E28" i="48"/>
  <c r="W27" i="48"/>
  <c r="T27" i="48"/>
  <c r="W26" i="48"/>
  <c r="T26" i="48"/>
  <c r="J26" i="48"/>
  <c r="G26" i="48"/>
  <c r="J25" i="48"/>
  <c r="G25" i="48"/>
  <c r="W24" i="48"/>
  <c r="T24" i="48"/>
  <c r="K24" i="48"/>
  <c r="J24" i="48"/>
  <c r="G24" i="48"/>
  <c r="W23" i="48"/>
  <c r="T23" i="48"/>
  <c r="W22" i="48"/>
  <c r="T22" i="48"/>
  <c r="I22" i="48"/>
  <c r="G22" i="48"/>
  <c r="AA21" i="48"/>
  <c r="W21" i="48"/>
  <c r="T21" i="48"/>
  <c r="AA20" i="48"/>
  <c r="W20" i="48"/>
  <c r="T20" i="48"/>
  <c r="AA19" i="48"/>
  <c r="X19" i="48"/>
  <c r="W19" i="48"/>
  <c r="T19" i="48"/>
  <c r="AA18" i="48"/>
  <c r="X18" i="48"/>
  <c r="W18" i="48"/>
  <c r="T18" i="48"/>
  <c r="AA17" i="48"/>
  <c r="W17" i="48"/>
  <c r="T17" i="48"/>
  <c r="J17" i="48"/>
  <c r="G17" i="48"/>
  <c r="AA16" i="48"/>
  <c r="W16" i="48"/>
  <c r="T16" i="48"/>
  <c r="J16" i="48"/>
  <c r="G16" i="48"/>
  <c r="AA15" i="48"/>
  <c r="W15" i="48"/>
  <c r="T15" i="48"/>
  <c r="J15" i="48"/>
  <c r="G15" i="48"/>
  <c r="AA14" i="48"/>
  <c r="W14" i="48"/>
  <c r="T14" i="48"/>
  <c r="J14" i="48"/>
  <c r="G14" i="48"/>
  <c r="AA13" i="48"/>
  <c r="X13" i="48"/>
  <c r="W13" i="48"/>
  <c r="T13" i="48"/>
  <c r="K13" i="48"/>
  <c r="J13" i="48"/>
  <c r="G13" i="48"/>
  <c r="AA12" i="48"/>
  <c r="W12" i="48"/>
  <c r="T12" i="48"/>
  <c r="AA11" i="48"/>
  <c r="X11" i="48"/>
  <c r="W11" i="48"/>
  <c r="T11" i="48"/>
  <c r="AA10" i="48"/>
  <c r="W10" i="48"/>
  <c r="T10" i="48"/>
  <c r="I10" i="48"/>
  <c r="G10" i="48"/>
  <c r="AA9" i="48"/>
  <c r="X9" i="48"/>
  <c r="W9" i="48"/>
  <c r="T9" i="48"/>
  <c r="J9" i="48"/>
  <c r="G9" i="48"/>
  <c r="AA8" i="48"/>
  <c r="X8" i="48"/>
  <c r="W8" i="48"/>
  <c r="T8" i="48"/>
  <c r="J8" i="48"/>
  <c r="G8" i="48"/>
  <c r="K7" i="48"/>
  <c r="J7" i="48"/>
  <c r="G7" i="48"/>
  <c r="I51" i="51"/>
  <c r="G51" i="51"/>
  <c r="I49" i="51"/>
  <c r="G49" i="51"/>
  <c r="K48" i="51"/>
  <c r="J48" i="51"/>
  <c r="K47" i="51"/>
  <c r="J47" i="51"/>
  <c r="K46" i="51"/>
  <c r="J46" i="51"/>
  <c r="G46" i="51"/>
  <c r="O45" i="51"/>
  <c r="O43" i="51"/>
  <c r="I43" i="51"/>
  <c r="G43" i="51"/>
  <c r="K42" i="51"/>
  <c r="J42" i="51"/>
  <c r="K41" i="51"/>
  <c r="J41" i="51"/>
  <c r="K40" i="51"/>
  <c r="J40" i="51"/>
  <c r="O39" i="51"/>
  <c r="K39" i="51"/>
  <c r="J39" i="51"/>
  <c r="K38" i="51"/>
  <c r="J38" i="51"/>
  <c r="V37" i="51"/>
  <c r="T37" i="51"/>
  <c r="K37" i="51"/>
  <c r="J37" i="51"/>
  <c r="G37" i="51"/>
  <c r="K36" i="51"/>
  <c r="J36" i="51"/>
  <c r="G36" i="51"/>
  <c r="W35" i="51"/>
  <c r="T35" i="51"/>
  <c r="W34" i="51"/>
  <c r="T34" i="51"/>
  <c r="I33" i="51"/>
  <c r="G33" i="51"/>
  <c r="E33" i="51"/>
  <c r="W32" i="51"/>
  <c r="T32" i="51"/>
  <c r="K32" i="51"/>
  <c r="J32" i="51"/>
  <c r="G32" i="51"/>
  <c r="W31" i="51"/>
  <c r="T31" i="51"/>
  <c r="K31" i="51"/>
  <c r="J31" i="51"/>
  <c r="G31" i="51"/>
  <c r="W30" i="51"/>
  <c r="T30" i="51"/>
  <c r="K30" i="51"/>
  <c r="J30" i="51"/>
  <c r="G30" i="51"/>
  <c r="W29" i="51"/>
  <c r="T29" i="51"/>
  <c r="W28" i="51"/>
  <c r="T28" i="51"/>
  <c r="I28" i="51"/>
  <c r="G28" i="51"/>
  <c r="E28" i="51"/>
  <c r="W27" i="51"/>
  <c r="T27" i="51"/>
  <c r="W26" i="51"/>
  <c r="T26" i="51"/>
  <c r="J26" i="51"/>
  <c r="G26" i="51"/>
  <c r="J25" i="51"/>
  <c r="G25" i="51"/>
  <c r="W24" i="51"/>
  <c r="T24" i="51"/>
  <c r="K24" i="51"/>
  <c r="J24" i="51"/>
  <c r="G24" i="51"/>
  <c r="W23" i="51"/>
  <c r="T23" i="51"/>
  <c r="W22" i="51"/>
  <c r="T22" i="51"/>
  <c r="I22" i="51"/>
  <c r="G22" i="51"/>
  <c r="AA21" i="51"/>
  <c r="W21" i="51"/>
  <c r="T21" i="51"/>
  <c r="AA20" i="51"/>
  <c r="W20" i="51"/>
  <c r="T20" i="51"/>
  <c r="AA19" i="51"/>
  <c r="X19" i="51"/>
  <c r="W19" i="51"/>
  <c r="T19" i="51"/>
  <c r="AA18" i="51"/>
  <c r="X18" i="51"/>
  <c r="W18" i="51"/>
  <c r="T18" i="51"/>
  <c r="AA17" i="51"/>
  <c r="W17" i="51"/>
  <c r="T17" i="51"/>
  <c r="J17" i="51"/>
  <c r="G17" i="51"/>
  <c r="AA16" i="51"/>
  <c r="W16" i="51"/>
  <c r="T16" i="51"/>
  <c r="J16" i="51"/>
  <c r="G16" i="51"/>
  <c r="AA15" i="51"/>
  <c r="W15" i="51"/>
  <c r="T15" i="51"/>
  <c r="J15" i="51"/>
  <c r="G15" i="51"/>
  <c r="AA14" i="51"/>
  <c r="W14" i="51"/>
  <c r="T14" i="51"/>
  <c r="J14" i="51"/>
  <c r="G14" i="51"/>
  <c r="AA13" i="51"/>
  <c r="X13" i="51"/>
  <c r="W13" i="51"/>
  <c r="T13" i="51"/>
  <c r="K13" i="51"/>
  <c r="J13" i="51"/>
  <c r="G13" i="51"/>
  <c r="AA12" i="51"/>
  <c r="W12" i="51"/>
  <c r="T12" i="51"/>
  <c r="AA11" i="51"/>
  <c r="X11" i="51"/>
  <c r="W11" i="51"/>
  <c r="T11" i="51"/>
  <c r="AA10" i="51"/>
  <c r="W10" i="51"/>
  <c r="T10" i="51"/>
  <c r="I10" i="51"/>
  <c r="G10" i="51"/>
  <c r="AA9" i="51"/>
  <c r="X9" i="51"/>
  <c r="W9" i="51"/>
  <c r="T9" i="51"/>
  <c r="J9" i="51"/>
  <c r="G9" i="51"/>
  <c r="AA8" i="51"/>
  <c r="X8" i="51"/>
  <c r="W8" i="51"/>
  <c r="T8" i="51"/>
  <c r="J8" i="51"/>
  <c r="G8" i="51"/>
  <c r="K7" i="51"/>
  <c r="J7" i="51"/>
  <c r="G7" i="51"/>
  <c r="G51" i="58"/>
  <c r="I49" i="58"/>
  <c r="G49" i="58"/>
  <c r="K48" i="58"/>
  <c r="J48" i="58"/>
  <c r="K47" i="58"/>
  <c r="J47" i="58"/>
  <c r="K46" i="58"/>
  <c r="J46" i="58"/>
  <c r="G46" i="58"/>
  <c r="G43" i="58"/>
  <c r="K42" i="58"/>
  <c r="J42" i="58"/>
  <c r="K41" i="58"/>
  <c r="J41" i="58"/>
  <c r="K40" i="58"/>
  <c r="J40" i="58"/>
  <c r="K39" i="58"/>
  <c r="J39" i="58"/>
  <c r="K38" i="58"/>
  <c r="J38" i="58"/>
  <c r="V37" i="58"/>
  <c r="T37" i="58"/>
  <c r="K37" i="58"/>
  <c r="AA12" i="58" s="1"/>
  <c r="J37" i="58"/>
  <c r="I43" i="58" s="1"/>
  <c r="G37" i="58"/>
  <c r="K36" i="58"/>
  <c r="J36" i="58"/>
  <c r="G36" i="58"/>
  <c r="W35" i="58"/>
  <c r="T35" i="58"/>
  <c r="W34" i="58"/>
  <c r="T34" i="58"/>
  <c r="I33" i="58"/>
  <c r="G33" i="58"/>
  <c r="E33" i="58"/>
  <c r="W32" i="58"/>
  <c r="T32" i="58"/>
  <c r="K32" i="58"/>
  <c r="J32" i="58"/>
  <c r="G32" i="58"/>
  <c r="W31" i="58"/>
  <c r="T31" i="58"/>
  <c r="K31" i="58"/>
  <c r="J31" i="58"/>
  <c r="G31" i="58"/>
  <c r="W30" i="58"/>
  <c r="T30" i="58"/>
  <c r="K30" i="58"/>
  <c r="J30" i="58"/>
  <c r="G30" i="58"/>
  <c r="W29" i="58"/>
  <c r="T29" i="58"/>
  <c r="W28" i="58"/>
  <c r="T28" i="58"/>
  <c r="I28" i="58"/>
  <c r="G28" i="58"/>
  <c r="E28" i="58"/>
  <c r="W27" i="58"/>
  <c r="T27" i="58"/>
  <c r="W26" i="58"/>
  <c r="T26" i="58"/>
  <c r="J26" i="58"/>
  <c r="G26" i="58"/>
  <c r="J25" i="58"/>
  <c r="G25" i="58"/>
  <c r="W24" i="58"/>
  <c r="T24" i="58"/>
  <c r="K24" i="58"/>
  <c r="J24" i="58"/>
  <c r="G24" i="58"/>
  <c r="W23" i="58"/>
  <c r="T23" i="58"/>
  <c r="W22" i="58"/>
  <c r="T22" i="58"/>
  <c r="G22" i="58"/>
  <c r="W21" i="58"/>
  <c r="T21" i="58"/>
  <c r="AA20" i="58"/>
  <c r="W20" i="58"/>
  <c r="T20" i="58"/>
  <c r="AA19" i="58"/>
  <c r="X19" i="58"/>
  <c r="W19" i="58"/>
  <c r="T19" i="58"/>
  <c r="AA18" i="58"/>
  <c r="X18" i="58"/>
  <c r="W18" i="58"/>
  <c r="T18" i="58"/>
  <c r="AA17" i="58"/>
  <c r="W17" i="58"/>
  <c r="T17" i="58"/>
  <c r="J17" i="58"/>
  <c r="I22" i="58" s="1"/>
  <c r="G17" i="58"/>
  <c r="AA16" i="58"/>
  <c r="W16" i="58"/>
  <c r="T16" i="58"/>
  <c r="J16" i="58"/>
  <c r="G16" i="58"/>
  <c r="AA15" i="58"/>
  <c r="W15" i="58"/>
  <c r="T15" i="58"/>
  <c r="J15" i="58"/>
  <c r="G15" i="58"/>
  <c r="AA14" i="58"/>
  <c r="W14" i="58"/>
  <c r="T14" i="58"/>
  <c r="J14" i="58"/>
  <c r="G14" i="58"/>
  <c r="AA13" i="58"/>
  <c r="X13" i="58"/>
  <c r="W13" i="58"/>
  <c r="T13" i="58"/>
  <c r="J13" i="58"/>
  <c r="G13" i="58"/>
  <c r="W12" i="58"/>
  <c r="T12" i="58"/>
  <c r="AA11" i="58"/>
  <c r="X11" i="58"/>
  <c r="W11" i="58"/>
  <c r="T11" i="58"/>
  <c r="AA10" i="58"/>
  <c r="W10" i="58"/>
  <c r="T10" i="58"/>
  <c r="I10" i="58"/>
  <c r="G10" i="58"/>
  <c r="X9" i="58"/>
  <c r="W9" i="58"/>
  <c r="T9" i="58"/>
  <c r="J9" i="58"/>
  <c r="G9" i="58"/>
  <c r="AA8" i="58"/>
  <c r="X8" i="58"/>
  <c r="W8" i="58"/>
  <c r="T8" i="58"/>
  <c r="J8" i="58"/>
  <c r="G8" i="58"/>
  <c r="K7" i="58"/>
  <c r="J7" i="58"/>
  <c r="G7" i="58"/>
  <c r="I51" i="59"/>
  <c r="G51" i="59"/>
  <c r="I49" i="59"/>
  <c r="G49" i="59"/>
  <c r="K48" i="59"/>
  <c r="J48" i="59"/>
  <c r="K47" i="59"/>
  <c r="J47" i="59"/>
  <c r="K46" i="59"/>
  <c r="J46" i="59"/>
  <c r="G46" i="59"/>
  <c r="O45" i="59"/>
  <c r="O43" i="59"/>
  <c r="I43" i="59"/>
  <c r="G43" i="59"/>
  <c r="K42" i="59"/>
  <c r="J42" i="59"/>
  <c r="K41" i="59"/>
  <c r="J41" i="59"/>
  <c r="K40" i="59"/>
  <c r="J40" i="59"/>
  <c r="O39" i="59"/>
  <c r="K39" i="59"/>
  <c r="J39" i="59"/>
  <c r="K38" i="59"/>
  <c r="J38" i="59"/>
  <c r="V37" i="59"/>
  <c r="T37" i="59"/>
  <c r="K37" i="59"/>
  <c r="J37" i="59"/>
  <c r="G37" i="59"/>
  <c r="K36" i="59"/>
  <c r="J36" i="59"/>
  <c r="G36" i="59"/>
  <c r="W35" i="59"/>
  <c r="T35" i="59"/>
  <c r="W34" i="59"/>
  <c r="T34" i="59"/>
  <c r="I33" i="59"/>
  <c r="G33" i="59"/>
  <c r="E33" i="59"/>
  <c r="W32" i="59"/>
  <c r="T32" i="59"/>
  <c r="K32" i="59"/>
  <c r="J32" i="59"/>
  <c r="G32" i="59"/>
  <c r="W31" i="59"/>
  <c r="T31" i="59"/>
  <c r="K31" i="59"/>
  <c r="J31" i="59"/>
  <c r="G31" i="59"/>
  <c r="W30" i="59"/>
  <c r="T30" i="59"/>
  <c r="K30" i="59"/>
  <c r="J30" i="59"/>
  <c r="G30" i="59"/>
  <c r="W29" i="59"/>
  <c r="T29" i="59"/>
  <c r="W28" i="59"/>
  <c r="T28" i="59"/>
  <c r="I28" i="59"/>
  <c r="G28" i="59"/>
  <c r="E28" i="59"/>
  <c r="W27" i="59"/>
  <c r="T27" i="59"/>
  <c r="W26" i="59"/>
  <c r="T26" i="59"/>
  <c r="J26" i="59"/>
  <c r="G26" i="59"/>
  <c r="J25" i="59"/>
  <c r="G25" i="59"/>
  <c r="W24" i="59"/>
  <c r="T24" i="59"/>
  <c r="K24" i="59"/>
  <c r="J24" i="59"/>
  <c r="G24" i="59"/>
  <c r="W23" i="59"/>
  <c r="T23" i="59"/>
  <c r="W22" i="59"/>
  <c r="T22" i="59"/>
  <c r="I22" i="59"/>
  <c r="G22" i="59"/>
  <c r="AA21" i="59"/>
  <c r="W21" i="59"/>
  <c r="T21" i="59"/>
  <c r="AA20" i="59"/>
  <c r="W20" i="59"/>
  <c r="T20" i="59"/>
  <c r="AA19" i="59"/>
  <c r="X19" i="59"/>
  <c r="W19" i="59"/>
  <c r="T19" i="59"/>
  <c r="AA18" i="59"/>
  <c r="X18" i="59"/>
  <c r="W18" i="59"/>
  <c r="T18" i="59"/>
  <c r="AA17" i="59"/>
  <c r="W17" i="59"/>
  <c r="T17" i="59"/>
  <c r="J17" i="59"/>
  <c r="G17" i="59"/>
  <c r="AA16" i="59"/>
  <c r="W16" i="59"/>
  <c r="T16" i="59"/>
  <c r="J16" i="59"/>
  <c r="G16" i="59"/>
  <c r="AA15" i="59"/>
  <c r="W15" i="59"/>
  <c r="T15" i="59"/>
  <c r="J15" i="59"/>
  <c r="G15" i="59"/>
  <c r="AA14" i="59"/>
  <c r="W14" i="59"/>
  <c r="T14" i="59"/>
  <c r="J14" i="59"/>
  <c r="G14" i="59"/>
  <c r="AA13" i="59"/>
  <c r="X13" i="59"/>
  <c r="W13" i="59"/>
  <c r="T13" i="59"/>
  <c r="K13" i="59"/>
  <c r="J13" i="59"/>
  <c r="G13" i="59"/>
  <c r="AA12" i="59"/>
  <c r="W12" i="59"/>
  <c r="T12" i="59"/>
  <c r="AA11" i="59"/>
  <c r="X11" i="59"/>
  <c r="W11" i="59"/>
  <c r="T11" i="59"/>
  <c r="AA10" i="59"/>
  <c r="W10" i="59"/>
  <c r="T10" i="59"/>
  <c r="I10" i="59"/>
  <c r="G10" i="59"/>
  <c r="AA9" i="59"/>
  <c r="X9" i="59"/>
  <c r="W9" i="59"/>
  <c r="T9" i="59"/>
  <c r="J9" i="59"/>
  <c r="G9" i="59"/>
  <c r="AA8" i="59"/>
  <c r="X8" i="59"/>
  <c r="W8" i="59"/>
  <c r="T8" i="59"/>
  <c r="J8" i="59"/>
  <c r="G8" i="59"/>
  <c r="K7" i="59"/>
  <c r="J7" i="59"/>
  <c r="G7" i="59"/>
  <c r="I51" i="46"/>
  <c r="G51" i="46"/>
  <c r="I49" i="46"/>
  <c r="G49" i="46"/>
  <c r="K48" i="46"/>
  <c r="J48" i="46"/>
  <c r="K47" i="46"/>
  <c r="J47" i="46"/>
  <c r="K46" i="46"/>
  <c r="J46" i="46"/>
  <c r="G46" i="46"/>
  <c r="O45" i="46"/>
  <c r="O43" i="46"/>
  <c r="I43" i="46"/>
  <c r="G43" i="46"/>
  <c r="K42" i="46"/>
  <c r="J42" i="46"/>
  <c r="K41" i="46"/>
  <c r="J41" i="46"/>
  <c r="K40" i="46"/>
  <c r="J40" i="46"/>
  <c r="O39" i="46"/>
  <c r="K39" i="46"/>
  <c r="J39" i="46"/>
  <c r="K38" i="46"/>
  <c r="J38" i="46"/>
  <c r="V37" i="46"/>
  <c r="T37" i="46"/>
  <c r="K37" i="46"/>
  <c r="J37" i="46"/>
  <c r="G37" i="46"/>
  <c r="K36" i="46"/>
  <c r="J36" i="46"/>
  <c r="G36" i="46"/>
  <c r="W35" i="46"/>
  <c r="T35" i="46"/>
  <c r="W34" i="46"/>
  <c r="T34" i="46"/>
  <c r="I33" i="46"/>
  <c r="G33" i="46"/>
  <c r="E33" i="46"/>
  <c r="W32" i="46"/>
  <c r="T32" i="46"/>
  <c r="K32" i="46"/>
  <c r="J32" i="46"/>
  <c r="G32" i="46"/>
  <c r="W31" i="46"/>
  <c r="T31" i="46"/>
  <c r="K31" i="46"/>
  <c r="J31" i="46"/>
  <c r="G31" i="46"/>
  <c r="W30" i="46"/>
  <c r="T30" i="46"/>
  <c r="K30" i="46"/>
  <c r="J30" i="46"/>
  <c r="G30" i="46"/>
  <c r="W29" i="46"/>
  <c r="T29" i="46"/>
  <c r="W28" i="46"/>
  <c r="T28" i="46"/>
  <c r="I28" i="46"/>
  <c r="G28" i="46"/>
  <c r="E28" i="46"/>
  <c r="W27" i="46"/>
  <c r="T27" i="46"/>
  <c r="W26" i="46"/>
  <c r="T26" i="46"/>
  <c r="J26" i="46"/>
  <c r="G26" i="46"/>
  <c r="J25" i="46"/>
  <c r="G25" i="46"/>
  <c r="W24" i="46"/>
  <c r="T24" i="46"/>
  <c r="K24" i="46"/>
  <c r="J24" i="46"/>
  <c r="G24" i="46"/>
  <c r="W23" i="46"/>
  <c r="T23" i="46"/>
  <c r="W22" i="46"/>
  <c r="T22" i="46"/>
  <c r="I22" i="46"/>
  <c r="G22" i="46"/>
  <c r="AA21" i="46"/>
  <c r="W21" i="46"/>
  <c r="T21" i="46"/>
  <c r="AA20" i="46"/>
  <c r="W20" i="46"/>
  <c r="T20" i="46"/>
  <c r="AA19" i="46"/>
  <c r="X19" i="46"/>
  <c r="W19" i="46"/>
  <c r="T19" i="46"/>
  <c r="AA18" i="46"/>
  <c r="X18" i="46"/>
  <c r="W18" i="46"/>
  <c r="T18" i="46"/>
  <c r="AA17" i="46"/>
  <c r="W17" i="46"/>
  <c r="T17" i="46"/>
  <c r="J17" i="46"/>
  <c r="G17" i="46"/>
  <c r="AA16" i="46"/>
  <c r="W16" i="46"/>
  <c r="T16" i="46"/>
  <c r="J16" i="46"/>
  <c r="G16" i="46"/>
  <c r="AA15" i="46"/>
  <c r="W15" i="46"/>
  <c r="T15" i="46"/>
  <c r="J15" i="46"/>
  <c r="G15" i="46"/>
  <c r="AA14" i="46"/>
  <c r="W14" i="46"/>
  <c r="T14" i="46"/>
  <c r="J14" i="46"/>
  <c r="G14" i="46"/>
  <c r="AA13" i="46"/>
  <c r="X13" i="46"/>
  <c r="W13" i="46"/>
  <c r="T13" i="46"/>
  <c r="K13" i="46"/>
  <c r="J13" i="46"/>
  <c r="G13" i="46"/>
  <c r="AA12" i="46"/>
  <c r="W12" i="46"/>
  <c r="T12" i="46"/>
  <c r="AA11" i="46"/>
  <c r="X11" i="46"/>
  <c r="W11" i="46"/>
  <c r="T11" i="46"/>
  <c r="AA10" i="46"/>
  <c r="W10" i="46"/>
  <c r="T10" i="46"/>
  <c r="I10" i="46"/>
  <c r="G10" i="46"/>
  <c r="AA9" i="46"/>
  <c r="X9" i="46"/>
  <c r="W9" i="46"/>
  <c r="T9" i="46"/>
  <c r="J9" i="46"/>
  <c r="G9" i="46"/>
  <c r="AA8" i="46"/>
  <c r="X8" i="46"/>
  <c r="W8" i="46"/>
  <c r="T8" i="46"/>
  <c r="J8" i="46"/>
  <c r="G8" i="46"/>
  <c r="K7" i="46"/>
  <c r="J7" i="46"/>
  <c r="G7" i="46"/>
  <c r="I54" i="23"/>
  <c r="G54" i="23"/>
  <c r="I52" i="23"/>
  <c r="G52" i="23"/>
  <c r="K51" i="23"/>
  <c r="J51" i="23"/>
  <c r="K50" i="23"/>
  <c r="J50" i="23"/>
  <c r="K49" i="23"/>
  <c r="J49" i="23"/>
  <c r="G49" i="23"/>
  <c r="O48" i="23"/>
  <c r="O46" i="23"/>
  <c r="I46" i="23"/>
  <c r="G46" i="23"/>
  <c r="K45" i="23"/>
  <c r="J45" i="23"/>
  <c r="G45" i="23"/>
  <c r="K44" i="23"/>
  <c r="J44" i="23"/>
  <c r="G44" i="23"/>
  <c r="K43" i="23"/>
  <c r="J43" i="23"/>
  <c r="G43" i="23"/>
  <c r="O42" i="23"/>
  <c r="K42" i="23"/>
  <c r="J42" i="23"/>
  <c r="K41" i="23"/>
  <c r="J41" i="23"/>
  <c r="G41" i="23"/>
  <c r="V40" i="23"/>
  <c r="T40" i="23"/>
  <c r="K40" i="23"/>
  <c r="J40" i="23"/>
  <c r="G40" i="23"/>
  <c r="K39" i="23"/>
  <c r="J39" i="23"/>
  <c r="G39" i="23"/>
  <c r="W38" i="23"/>
  <c r="T38" i="23"/>
  <c r="W37" i="23"/>
  <c r="T37" i="23"/>
  <c r="I36" i="23"/>
  <c r="G36" i="23"/>
  <c r="E36" i="23"/>
  <c r="W35" i="23"/>
  <c r="T35" i="23"/>
  <c r="K35" i="23"/>
  <c r="J35" i="23"/>
  <c r="G35" i="23"/>
  <c r="W34" i="23"/>
  <c r="T34" i="23"/>
  <c r="K34" i="23"/>
  <c r="J34" i="23"/>
  <c r="G34" i="23"/>
  <c r="W33" i="23"/>
  <c r="T33" i="23"/>
  <c r="K33" i="23"/>
  <c r="J33" i="23"/>
  <c r="G33" i="23"/>
  <c r="W32" i="23"/>
  <c r="T32" i="23"/>
  <c r="W31" i="23"/>
  <c r="T31" i="23"/>
  <c r="I31" i="23"/>
  <c r="G31" i="23"/>
  <c r="E31" i="23"/>
  <c r="W30" i="23"/>
  <c r="T30" i="23"/>
  <c r="W29" i="23"/>
  <c r="T29" i="23"/>
  <c r="J29" i="23"/>
  <c r="G29" i="23"/>
  <c r="J28" i="23"/>
  <c r="G28" i="23"/>
  <c r="W27" i="23"/>
  <c r="T27" i="23"/>
  <c r="K27" i="23"/>
  <c r="J27" i="23"/>
  <c r="G27" i="23"/>
  <c r="W26" i="23"/>
  <c r="T26" i="23"/>
  <c r="W25" i="23"/>
  <c r="T25" i="23"/>
  <c r="I25" i="23"/>
  <c r="G25" i="23"/>
  <c r="AA24" i="23"/>
  <c r="W24" i="23"/>
  <c r="T24" i="23"/>
  <c r="AA23" i="23"/>
  <c r="W23" i="23"/>
  <c r="T23" i="23"/>
  <c r="AA22" i="23"/>
  <c r="X22" i="23"/>
  <c r="W22" i="23"/>
  <c r="T22" i="23"/>
  <c r="AA21" i="23"/>
  <c r="X21" i="23"/>
  <c r="W21" i="23"/>
  <c r="T21" i="23"/>
  <c r="AA20" i="23"/>
  <c r="W20" i="23"/>
  <c r="T20" i="23"/>
  <c r="J20" i="23"/>
  <c r="G20" i="23"/>
  <c r="AA19" i="23"/>
  <c r="W19" i="23"/>
  <c r="T19" i="23"/>
  <c r="J19" i="23"/>
  <c r="G19" i="23"/>
  <c r="AA18" i="23"/>
  <c r="W18" i="23"/>
  <c r="T18" i="23"/>
  <c r="J18" i="23"/>
  <c r="G18" i="23"/>
  <c r="AA17" i="23"/>
  <c r="W17" i="23"/>
  <c r="T17" i="23"/>
  <c r="J17" i="23"/>
  <c r="G17" i="23"/>
  <c r="AA16" i="23"/>
  <c r="X16" i="23"/>
  <c r="W16" i="23"/>
  <c r="T16" i="23"/>
  <c r="K16" i="23"/>
  <c r="J16" i="23"/>
  <c r="G16" i="23"/>
  <c r="AA15" i="23"/>
  <c r="W15" i="23"/>
  <c r="T15" i="23"/>
  <c r="AA14" i="23"/>
  <c r="X14" i="23"/>
  <c r="W14" i="23"/>
  <c r="T14" i="23"/>
  <c r="AA13" i="23"/>
  <c r="W13" i="23"/>
  <c r="T13" i="23"/>
  <c r="I13" i="23"/>
  <c r="G13" i="23"/>
  <c r="AA12" i="23"/>
  <c r="X12" i="23"/>
  <c r="W12" i="23"/>
  <c r="T12" i="23"/>
  <c r="J12" i="23"/>
  <c r="G12" i="23"/>
  <c r="AA11" i="23"/>
  <c r="X11" i="23"/>
  <c r="W11" i="23"/>
  <c r="T11" i="23"/>
  <c r="J11" i="23"/>
  <c r="G11" i="23"/>
  <c r="K10" i="23"/>
  <c r="J10" i="23"/>
  <c r="G10" i="23"/>
  <c r="I55" i="22"/>
  <c r="G55" i="22"/>
  <c r="I53" i="22"/>
  <c r="G53" i="22"/>
  <c r="K52" i="22"/>
  <c r="J52" i="22"/>
  <c r="K51" i="22"/>
  <c r="J51" i="22"/>
  <c r="K50" i="22"/>
  <c r="J50" i="22"/>
  <c r="G50" i="22"/>
  <c r="O49" i="22"/>
  <c r="O47" i="22"/>
  <c r="I47" i="22"/>
  <c r="G47" i="22"/>
  <c r="K46" i="22"/>
  <c r="J46" i="22"/>
  <c r="G46" i="22"/>
  <c r="K45" i="22"/>
  <c r="J45" i="22"/>
  <c r="G45" i="22"/>
  <c r="K44" i="22"/>
  <c r="J44" i="22"/>
  <c r="G44" i="22"/>
  <c r="O43" i="22"/>
  <c r="K43" i="22"/>
  <c r="J43" i="22"/>
  <c r="K42" i="22"/>
  <c r="J42" i="22"/>
  <c r="G42" i="22"/>
  <c r="V41" i="22"/>
  <c r="T41" i="22"/>
  <c r="K41" i="22"/>
  <c r="J41" i="22"/>
  <c r="G41" i="22"/>
  <c r="K40" i="22"/>
  <c r="J40" i="22"/>
  <c r="G40" i="22"/>
  <c r="W39" i="22"/>
  <c r="T39" i="22"/>
  <c r="W38" i="22"/>
  <c r="T38" i="22"/>
  <c r="I37" i="22"/>
  <c r="G37" i="22"/>
  <c r="E37" i="22"/>
  <c r="W36" i="22"/>
  <c r="T36" i="22"/>
  <c r="K36" i="22"/>
  <c r="J36" i="22"/>
  <c r="G36" i="22"/>
  <c r="W35" i="22"/>
  <c r="T35" i="22"/>
  <c r="K35" i="22"/>
  <c r="J35" i="22"/>
  <c r="G35" i="22"/>
  <c r="W34" i="22"/>
  <c r="T34" i="22"/>
  <c r="K34" i="22"/>
  <c r="J34" i="22"/>
  <c r="G34" i="22"/>
  <c r="W33" i="22"/>
  <c r="T33" i="22"/>
  <c r="W32" i="22"/>
  <c r="T32" i="22"/>
  <c r="I32" i="22"/>
  <c r="G32" i="22"/>
  <c r="E32" i="22"/>
  <c r="W31" i="22"/>
  <c r="T31" i="22"/>
  <c r="W30" i="22"/>
  <c r="T30" i="22"/>
  <c r="J30" i="22"/>
  <c r="G30" i="22"/>
  <c r="J29" i="22"/>
  <c r="G29" i="22"/>
  <c r="W28" i="22"/>
  <c r="T28" i="22"/>
  <c r="K28" i="22"/>
  <c r="J28" i="22"/>
  <c r="G28" i="22"/>
  <c r="W27" i="22"/>
  <c r="T27" i="22"/>
  <c r="W26" i="22"/>
  <c r="T26" i="22"/>
  <c r="I26" i="22"/>
  <c r="G26" i="22"/>
  <c r="AA25" i="22"/>
  <c r="W25" i="22"/>
  <c r="T25" i="22"/>
  <c r="AA24" i="22"/>
  <c r="W24" i="22"/>
  <c r="T24" i="22"/>
  <c r="AA23" i="22"/>
  <c r="X23" i="22"/>
  <c r="W23" i="22"/>
  <c r="T23" i="22"/>
  <c r="X22" i="22"/>
  <c r="W22" i="22"/>
  <c r="T22" i="22"/>
  <c r="AA21" i="22"/>
  <c r="W21" i="22"/>
  <c r="T21" i="22"/>
  <c r="J21" i="22"/>
  <c r="G21" i="22"/>
  <c r="AA20" i="22"/>
  <c r="X20" i="22"/>
  <c r="W20" i="22"/>
  <c r="T20" i="22"/>
  <c r="J20" i="22"/>
  <c r="G20" i="22"/>
  <c r="AA19" i="22"/>
  <c r="W19" i="22"/>
  <c r="T19" i="22"/>
  <c r="J19" i="22"/>
  <c r="G19" i="22"/>
  <c r="AA18" i="22"/>
  <c r="W18" i="22"/>
  <c r="T18" i="22"/>
  <c r="J18" i="22"/>
  <c r="G18" i="22"/>
  <c r="AA17" i="22"/>
  <c r="X17" i="22"/>
  <c r="W17" i="22"/>
  <c r="T17" i="22"/>
  <c r="K17" i="22"/>
  <c r="J17" i="22"/>
  <c r="G17" i="22"/>
  <c r="AA16" i="22"/>
  <c r="W16" i="22"/>
  <c r="T16" i="22"/>
  <c r="AA15" i="22"/>
  <c r="X15" i="22"/>
  <c r="W15" i="22"/>
  <c r="T15" i="22"/>
  <c r="AA14" i="22"/>
  <c r="W14" i="22"/>
  <c r="T14" i="22"/>
  <c r="I14" i="22"/>
  <c r="G14" i="22"/>
  <c r="AA13" i="22"/>
  <c r="X13" i="22"/>
  <c r="W13" i="22"/>
  <c r="T13" i="22"/>
  <c r="J13" i="22"/>
  <c r="G13" i="22"/>
  <c r="AA12" i="22"/>
  <c r="X12" i="22"/>
  <c r="W12" i="22"/>
  <c r="T12" i="22"/>
  <c r="J12" i="22"/>
  <c r="G12" i="22"/>
  <c r="K11" i="22"/>
  <c r="J11" i="22"/>
  <c r="G11" i="22"/>
  <c r="I55" i="21"/>
  <c r="G55" i="21"/>
  <c r="I53" i="21"/>
  <c r="G53" i="21"/>
  <c r="K52" i="21"/>
  <c r="J52" i="21"/>
  <c r="K51" i="21"/>
  <c r="J51" i="21"/>
  <c r="K50" i="21"/>
  <c r="J50" i="21"/>
  <c r="G50" i="21"/>
  <c r="O49" i="21"/>
  <c r="O47" i="21"/>
  <c r="I47" i="21"/>
  <c r="G47" i="21"/>
  <c r="K46" i="21"/>
  <c r="J46" i="21"/>
  <c r="G46" i="21"/>
  <c r="K45" i="21"/>
  <c r="J45" i="21"/>
  <c r="G45" i="21"/>
  <c r="K44" i="21"/>
  <c r="J44" i="21"/>
  <c r="G44" i="21"/>
  <c r="O43" i="21"/>
  <c r="K43" i="21"/>
  <c r="J43" i="21"/>
  <c r="K42" i="21"/>
  <c r="J42" i="21"/>
  <c r="G42" i="21"/>
  <c r="V41" i="21"/>
  <c r="T41" i="21"/>
  <c r="K41" i="21"/>
  <c r="J41" i="21"/>
  <c r="G41" i="21"/>
  <c r="K40" i="21"/>
  <c r="J40" i="21"/>
  <c r="G40" i="21"/>
  <c r="W39" i="21"/>
  <c r="T39" i="21"/>
  <c r="W38" i="21"/>
  <c r="T38" i="21"/>
  <c r="I37" i="21"/>
  <c r="G37" i="21"/>
  <c r="E37" i="21"/>
  <c r="W36" i="21"/>
  <c r="T36" i="21"/>
  <c r="K36" i="21"/>
  <c r="J36" i="21"/>
  <c r="G36" i="21"/>
  <c r="W35" i="21"/>
  <c r="T35" i="21"/>
  <c r="K35" i="21"/>
  <c r="J35" i="21"/>
  <c r="G35" i="21"/>
  <c r="W34" i="21"/>
  <c r="T34" i="21"/>
  <c r="K34" i="21"/>
  <c r="J34" i="21"/>
  <c r="G34" i="21"/>
  <c r="W33" i="21"/>
  <c r="T33" i="21"/>
  <c r="W32" i="21"/>
  <c r="T32" i="21"/>
  <c r="I32" i="21"/>
  <c r="G32" i="21"/>
  <c r="E32" i="21"/>
  <c r="W31" i="21"/>
  <c r="T31" i="21"/>
  <c r="W30" i="21"/>
  <c r="T30" i="21"/>
  <c r="J30" i="21"/>
  <c r="G30" i="21"/>
  <c r="J29" i="21"/>
  <c r="G29" i="21"/>
  <c r="W28" i="21"/>
  <c r="T28" i="21"/>
  <c r="K28" i="21"/>
  <c r="J28" i="21"/>
  <c r="G28" i="21"/>
  <c r="W27" i="21"/>
  <c r="T27" i="21"/>
  <c r="W26" i="21"/>
  <c r="T26" i="21"/>
  <c r="I26" i="21"/>
  <c r="G26" i="21"/>
  <c r="AA25" i="21"/>
  <c r="W25" i="21"/>
  <c r="T25" i="21"/>
  <c r="AA24" i="21"/>
  <c r="W24" i="21"/>
  <c r="T24" i="21"/>
  <c r="AA23" i="21"/>
  <c r="X23" i="21"/>
  <c r="W23" i="21"/>
  <c r="T23" i="21"/>
  <c r="AA22" i="21"/>
  <c r="X22" i="21"/>
  <c r="W22" i="21"/>
  <c r="T22" i="21"/>
  <c r="AA21" i="21"/>
  <c r="W21" i="21"/>
  <c r="T21" i="21"/>
  <c r="J21" i="21"/>
  <c r="G21" i="21"/>
  <c r="AA20" i="21"/>
  <c r="X20" i="21"/>
  <c r="W20" i="21"/>
  <c r="T20" i="21"/>
  <c r="J20" i="21"/>
  <c r="G20" i="21"/>
  <c r="AA19" i="21"/>
  <c r="W19" i="21"/>
  <c r="T19" i="21"/>
  <c r="J19" i="21"/>
  <c r="G19" i="21"/>
  <c r="AA18" i="21"/>
  <c r="W18" i="21"/>
  <c r="T18" i="21"/>
  <c r="J18" i="21"/>
  <c r="G18" i="21"/>
  <c r="AA17" i="21"/>
  <c r="X17" i="21"/>
  <c r="W17" i="21"/>
  <c r="T17" i="21"/>
  <c r="K17" i="21"/>
  <c r="J17" i="21"/>
  <c r="G17" i="21"/>
  <c r="AA16" i="21"/>
  <c r="W16" i="21"/>
  <c r="T16" i="21"/>
  <c r="AA15" i="21"/>
  <c r="X15" i="21"/>
  <c r="W15" i="21"/>
  <c r="T15" i="21"/>
  <c r="AA14" i="21"/>
  <c r="W14" i="21"/>
  <c r="T14" i="21"/>
  <c r="I14" i="21"/>
  <c r="G14" i="21"/>
  <c r="AA13" i="21"/>
  <c r="X13" i="21"/>
  <c r="W13" i="21"/>
  <c r="T13" i="21"/>
  <c r="J13" i="21"/>
  <c r="G13" i="21"/>
  <c r="AA12" i="21"/>
  <c r="X12" i="21"/>
  <c r="W12" i="21"/>
  <c r="T12" i="21"/>
  <c r="J12" i="21"/>
  <c r="G12" i="21"/>
  <c r="K11" i="21"/>
  <c r="J11" i="21"/>
  <c r="G11" i="21"/>
  <c r="I53" i="31"/>
  <c r="G53" i="31"/>
  <c r="I51" i="31"/>
  <c r="G51" i="31"/>
  <c r="K50" i="31"/>
  <c r="J50" i="31"/>
  <c r="K49" i="31"/>
  <c r="J49" i="31"/>
  <c r="K48" i="31"/>
  <c r="J48" i="31"/>
  <c r="G48" i="31"/>
  <c r="O47" i="31"/>
  <c r="O45" i="31"/>
  <c r="I45" i="31"/>
  <c r="G45" i="31"/>
  <c r="K44" i="31"/>
  <c r="J44" i="31"/>
  <c r="K43" i="31"/>
  <c r="J43" i="31"/>
  <c r="K42" i="31"/>
  <c r="J42" i="31"/>
  <c r="O41" i="31"/>
  <c r="K41" i="31"/>
  <c r="J41" i="31"/>
  <c r="K40" i="31"/>
  <c r="J40" i="31"/>
  <c r="V39" i="31"/>
  <c r="T39" i="31"/>
  <c r="K39" i="31"/>
  <c r="J39" i="31"/>
  <c r="G39" i="31"/>
  <c r="K38" i="31"/>
  <c r="J38" i="31"/>
  <c r="G38" i="31"/>
  <c r="W37" i="31"/>
  <c r="T37" i="31"/>
  <c r="W36" i="31"/>
  <c r="T36" i="31"/>
  <c r="I35" i="31"/>
  <c r="G35" i="31"/>
  <c r="E35" i="31"/>
  <c r="W34" i="31"/>
  <c r="T34" i="31"/>
  <c r="K34" i="31"/>
  <c r="J34" i="31"/>
  <c r="G34" i="31"/>
  <c r="W33" i="31"/>
  <c r="T33" i="31"/>
  <c r="K33" i="31"/>
  <c r="J33" i="31"/>
  <c r="G33" i="31"/>
  <c r="W32" i="31"/>
  <c r="T32" i="31"/>
  <c r="K32" i="31"/>
  <c r="J32" i="31"/>
  <c r="G32" i="31"/>
  <c r="W31" i="31"/>
  <c r="T31" i="31"/>
  <c r="W30" i="31"/>
  <c r="T30" i="31"/>
  <c r="I30" i="31"/>
  <c r="G30" i="31"/>
  <c r="E30" i="31"/>
  <c r="W29" i="31"/>
  <c r="T29" i="31"/>
  <c r="W28" i="31"/>
  <c r="T28" i="31"/>
  <c r="J28" i="31"/>
  <c r="G28" i="31"/>
  <c r="J27" i="31"/>
  <c r="G27" i="31"/>
  <c r="W26" i="31"/>
  <c r="T26" i="31"/>
  <c r="K26" i="31"/>
  <c r="J26" i="31"/>
  <c r="G26" i="31"/>
  <c r="W25" i="31"/>
  <c r="T25" i="31"/>
  <c r="W24" i="31"/>
  <c r="T24" i="31"/>
  <c r="I24" i="31"/>
  <c r="G24" i="31"/>
  <c r="AA23" i="31"/>
  <c r="W23" i="31"/>
  <c r="T23" i="31"/>
  <c r="AA22" i="31"/>
  <c r="W22" i="31"/>
  <c r="T22" i="31"/>
  <c r="AA21" i="31"/>
  <c r="X21" i="31"/>
  <c r="W21" i="31"/>
  <c r="T21" i="31"/>
  <c r="AA20" i="31"/>
  <c r="X20" i="31"/>
  <c r="W20" i="31"/>
  <c r="T20" i="31"/>
  <c r="AA19" i="31"/>
  <c r="W19" i="31"/>
  <c r="T19" i="31"/>
  <c r="J19" i="31"/>
  <c r="G19" i="31"/>
  <c r="AA18" i="31"/>
  <c r="W18" i="31"/>
  <c r="T18" i="31"/>
  <c r="J18" i="31"/>
  <c r="G18" i="31"/>
  <c r="AA17" i="31"/>
  <c r="W17" i="31"/>
  <c r="T17" i="31"/>
  <c r="J17" i="31"/>
  <c r="G17" i="31"/>
  <c r="AA16" i="31"/>
  <c r="W16" i="31"/>
  <c r="T16" i="31"/>
  <c r="J16" i="31"/>
  <c r="G16" i="31"/>
  <c r="AA15" i="31"/>
  <c r="X15" i="31"/>
  <c r="W15" i="31"/>
  <c r="T15" i="31"/>
  <c r="K15" i="31"/>
  <c r="J15" i="31"/>
  <c r="G15" i="31"/>
  <c r="AA14" i="31"/>
  <c r="W14" i="31"/>
  <c r="T14" i="31"/>
  <c r="AA13" i="31"/>
  <c r="X13" i="31"/>
  <c r="W13" i="31"/>
  <c r="T13" i="31"/>
  <c r="AA12" i="31"/>
  <c r="W12" i="31"/>
  <c r="T12" i="31"/>
  <c r="I12" i="31"/>
  <c r="G12" i="31"/>
  <c r="AA11" i="31"/>
  <c r="X11" i="31"/>
  <c r="W11" i="31"/>
  <c r="T11" i="31"/>
  <c r="J11" i="31"/>
  <c r="G11" i="31"/>
  <c r="AA10" i="31"/>
  <c r="X10" i="31"/>
  <c r="W10" i="31"/>
  <c r="T10" i="31"/>
  <c r="J10" i="31"/>
  <c r="G10" i="31"/>
  <c r="K9" i="31"/>
  <c r="J9" i="31"/>
  <c r="G9" i="31"/>
  <c r="I54" i="20"/>
  <c r="G54" i="20"/>
  <c r="I52" i="20"/>
  <c r="G52" i="20"/>
  <c r="K51" i="20"/>
  <c r="J51" i="20"/>
  <c r="K50" i="20"/>
  <c r="J50" i="20"/>
  <c r="K49" i="20"/>
  <c r="J49" i="20"/>
  <c r="G49" i="20"/>
  <c r="O48" i="20"/>
  <c r="O46" i="20"/>
  <c r="I46" i="20"/>
  <c r="G46" i="20"/>
  <c r="K45" i="20"/>
  <c r="J45" i="20"/>
  <c r="G45" i="20"/>
  <c r="K44" i="20"/>
  <c r="J44" i="20"/>
  <c r="G44" i="20"/>
  <c r="K43" i="20"/>
  <c r="J43" i="20"/>
  <c r="G43" i="20"/>
  <c r="O42" i="20"/>
  <c r="K42" i="20"/>
  <c r="J42" i="20"/>
  <c r="K41" i="20"/>
  <c r="J41" i="20"/>
  <c r="G41" i="20"/>
  <c r="V40" i="20"/>
  <c r="T40" i="20"/>
  <c r="K40" i="20"/>
  <c r="J40" i="20"/>
  <c r="G40" i="20"/>
  <c r="K39" i="20"/>
  <c r="J39" i="20"/>
  <c r="G39" i="20"/>
  <c r="W38" i="20"/>
  <c r="T38" i="20"/>
  <c r="W37" i="20"/>
  <c r="T37" i="20"/>
  <c r="I36" i="20"/>
  <c r="G36" i="20"/>
  <c r="E36" i="20"/>
  <c r="W35" i="20"/>
  <c r="T35" i="20"/>
  <c r="K35" i="20"/>
  <c r="J35" i="20"/>
  <c r="G35" i="20"/>
  <c r="W34" i="20"/>
  <c r="T34" i="20"/>
  <c r="K34" i="20"/>
  <c r="J34" i="20"/>
  <c r="G34" i="20"/>
  <c r="W33" i="20"/>
  <c r="T33" i="20"/>
  <c r="K33" i="20"/>
  <c r="J33" i="20"/>
  <c r="G33" i="20"/>
  <c r="W32" i="20"/>
  <c r="T32" i="20"/>
  <c r="W31" i="20"/>
  <c r="T31" i="20"/>
  <c r="I31" i="20"/>
  <c r="G31" i="20"/>
  <c r="E31" i="20"/>
  <c r="W30" i="20"/>
  <c r="T30" i="20"/>
  <c r="W29" i="20"/>
  <c r="T29" i="20"/>
  <c r="J29" i="20"/>
  <c r="G29" i="20"/>
  <c r="J28" i="20"/>
  <c r="G28" i="20"/>
  <c r="W27" i="20"/>
  <c r="T27" i="20"/>
  <c r="K27" i="20"/>
  <c r="J27" i="20"/>
  <c r="G27" i="20"/>
  <c r="W26" i="20"/>
  <c r="T26" i="20"/>
  <c r="W25" i="20"/>
  <c r="T25" i="20"/>
  <c r="I25" i="20"/>
  <c r="G25" i="20"/>
  <c r="AA24" i="20"/>
  <c r="W24" i="20"/>
  <c r="T24" i="20"/>
  <c r="AA23" i="20"/>
  <c r="W23" i="20"/>
  <c r="T23" i="20"/>
  <c r="AA22" i="20"/>
  <c r="X22" i="20"/>
  <c r="W22" i="20"/>
  <c r="T22" i="20"/>
  <c r="AA21" i="20"/>
  <c r="X21" i="20"/>
  <c r="W21" i="20"/>
  <c r="T21" i="20"/>
  <c r="AA20" i="20"/>
  <c r="W20" i="20"/>
  <c r="T20" i="20"/>
  <c r="J20" i="20"/>
  <c r="G20" i="20"/>
  <c r="AA19" i="20"/>
  <c r="W19" i="20"/>
  <c r="T19" i="20"/>
  <c r="J19" i="20"/>
  <c r="G19" i="20"/>
  <c r="AA18" i="20"/>
  <c r="W18" i="20"/>
  <c r="T18" i="20"/>
  <c r="J18" i="20"/>
  <c r="G18" i="20"/>
  <c r="AA17" i="20"/>
  <c r="W17" i="20"/>
  <c r="T17" i="20"/>
  <c r="J17" i="20"/>
  <c r="G17" i="20"/>
  <c r="AA16" i="20"/>
  <c r="X16" i="20"/>
  <c r="W16" i="20"/>
  <c r="T16" i="20"/>
  <c r="K16" i="20"/>
  <c r="J16" i="20"/>
  <c r="G16" i="20"/>
  <c r="AA15" i="20"/>
  <c r="W15" i="20"/>
  <c r="T15" i="20"/>
  <c r="AA14" i="20"/>
  <c r="X14" i="20"/>
  <c r="W14" i="20"/>
  <c r="T14" i="20"/>
  <c r="AA13" i="20"/>
  <c r="W13" i="20"/>
  <c r="T13" i="20"/>
  <c r="I13" i="20"/>
  <c r="G13" i="20"/>
  <c r="AA12" i="20"/>
  <c r="X12" i="20"/>
  <c r="W12" i="20"/>
  <c r="T12" i="20"/>
  <c r="J12" i="20"/>
  <c r="G12" i="20"/>
  <c r="AA11" i="20"/>
  <c r="X11" i="20"/>
  <c r="W11" i="20"/>
  <c r="T11" i="20"/>
  <c r="J11" i="20"/>
  <c r="G11" i="20"/>
  <c r="K10" i="20"/>
  <c r="J10" i="20"/>
  <c r="G10" i="20"/>
  <c r="I55" i="18"/>
  <c r="G55" i="18"/>
  <c r="I53" i="18"/>
  <c r="G53" i="18"/>
  <c r="K52" i="18"/>
  <c r="J52" i="18"/>
  <c r="K51" i="18"/>
  <c r="J51" i="18"/>
  <c r="K50" i="18"/>
  <c r="J50" i="18"/>
  <c r="G50" i="18"/>
  <c r="O49" i="18"/>
  <c r="O47" i="18"/>
  <c r="I47" i="18"/>
  <c r="G47" i="18"/>
  <c r="K46" i="18"/>
  <c r="J46" i="18"/>
  <c r="G46" i="18"/>
  <c r="K45" i="18"/>
  <c r="J45" i="18"/>
  <c r="G45" i="18"/>
  <c r="K44" i="18"/>
  <c r="J44" i="18"/>
  <c r="G44" i="18"/>
  <c r="O43" i="18"/>
  <c r="K43" i="18"/>
  <c r="J43" i="18"/>
  <c r="K42" i="18"/>
  <c r="J42" i="18"/>
  <c r="G42" i="18"/>
  <c r="V41" i="18"/>
  <c r="T41" i="18"/>
  <c r="K41" i="18"/>
  <c r="J41" i="18"/>
  <c r="G41" i="18"/>
  <c r="K40" i="18"/>
  <c r="J40" i="18"/>
  <c r="G40" i="18"/>
  <c r="W39" i="18"/>
  <c r="T39" i="18"/>
  <c r="W38" i="18"/>
  <c r="T38" i="18"/>
  <c r="I37" i="18"/>
  <c r="G37" i="18"/>
  <c r="E37" i="18"/>
  <c r="W36" i="18"/>
  <c r="T36" i="18"/>
  <c r="K36" i="18"/>
  <c r="J36" i="18"/>
  <c r="G36" i="18"/>
  <c r="W35" i="18"/>
  <c r="T35" i="18"/>
  <c r="K35" i="18"/>
  <c r="J35" i="18"/>
  <c r="G35" i="18"/>
  <c r="W34" i="18"/>
  <c r="T34" i="18"/>
  <c r="K34" i="18"/>
  <c r="J34" i="18"/>
  <c r="G34" i="18"/>
  <c r="W33" i="18"/>
  <c r="T33" i="18"/>
  <c r="W32" i="18"/>
  <c r="T32" i="18"/>
  <c r="I32" i="18"/>
  <c r="G32" i="18"/>
  <c r="E32" i="18"/>
  <c r="W31" i="18"/>
  <c r="T31" i="18"/>
  <c r="W30" i="18"/>
  <c r="T30" i="18"/>
  <c r="J30" i="18"/>
  <c r="G30" i="18"/>
  <c r="J29" i="18"/>
  <c r="G29" i="18"/>
  <c r="W28" i="18"/>
  <c r="T28" i="18"/>
  <c r="K28" i="18"/>
  <c r="J28" i="18"/>
  <c r="G28" i="18"/>
  <c r="W27" i="18"/>
  <c r="T27" i="18"/>
  <c r="W26" i="18"/>
  <c r="T26" i="18"/>
  <c r="I26" i="18"/>
  <c r="G26" i="18"/>
  <c r="AA25" i="18"/>
  <c r="W25" i="18"/>
  <c r="T25" i="18"/>
  <c r="AA24" i="18"/>
  <c r="W24" i="18"/>
  <c r="T24" i="18"/>
  <c r="AA23" i="18"/>
  <c r="X23" i="18"/>
  <c r="W23" i="18"/>
  <c r="T23" i="18"/>
  <c r="X22" i="18"/>
  <c r="W22" i="18"/>
  <c r="T22" i="18"/>
  <c r="AA21" i="18"/>
  <c r="W21" i="18"/>
  <c r="T21" i="18"/>
  <c r="J21" i="18"/>
  <c r="G21" i="18"/>
  <c r="AA20" i="18"/>
  <c r="X20" i="18"/>
  <c r="W20" i="18"/>
  <c r="T20" i="18"/>
  <c r="J20" i="18"/>
  <c r="G20" i="18"/>
  <c r="AA19" i="18"/>
  <c r="W19" i="18"/>
  <c r="T19" i="18"/>
  <c r="J19" i="18"/>
  <c r="G19" i="18"/>
  <c r="AA18" i="18"/>
  <c r="W18" i="18"/>
  <c r="T18" i="18"/>
  <c r="J18" i="18"/>
  <c r="G18" i="18"/>
  <c r="AA17" i="18"/>
  <c r="X17" i="18"/>
  <c r="W17" i="18"/>
  <c r="T17" i="18"/>
  <c r="K17" i="18"/>
  <c r="J17" i="18"/>
  <c r="G17" i="18"/>
  <c r="AA16" i="18"/>
  <c r="W16" i="18"/>
  <c r="T16" i="18"/>
  <c r="AA15" i="18"/>
  <c r="X15" i="18"/>
  <c r="W15" i="18"/>
  <c r="T15" i="18"/>
  <c r="AA14" i="18"/>
  <c r="W14" i="18"/>
  <c r="T14" i="18"/>
  <c r="I14" i="18"/>
  <c r="G14" i="18"/>
  <c r="AA13" i="18"/>
  <c r="X13" i="18"/>
  <c r="W13" i="18"/>
  <c r="T13" i="18"/>
  <c r="J13" i="18"/>
  <c r="G13" i="18"/>
  <c r="AA12" i="18"/>
  <c r="X12" i="18"/>
  <c r="W12" i="18"/>
  <c r="T12" i="18"/>
  <c r="J12" i="18"/>
  <c r="G12" i="18"/>
  <c r="K11" i="18"/>
  <c r="J11" i="18"/>
  <c r="G11" i="18"/>
  <c r="I55" i="19"/>
  <c r="G55" i="19"/>
  <c r="I53" i="19"/>
  <c r="G53" i="19"/>
  <c r="K52" i="19"/>
  <c r="J52" i="19"/>
  <c r="K51" i="19"/>
  <c r="J51" i="19"/>
  <c r="K50" i="19"/>
  <c r="J50" i="19"/>
  <c r="G50" i="19"/>
  <c r="O49" i="19"/>
  <c r="O47" i="19"/>
  <c r="I47" i="19"/>
  <c r="G47" i="19"/>
  <c r="K46" i="19"/>
  <c r="J46" i="19"/>
  <c r="G46" i="19"/>
  <c r="K45" i="19"/>
  <c r="J45" i="19"/>
  <c r="G45" i="19"/>
  <c r="K44" i="19"/>
  <c r="J44" i="19"/>
  <c r="G44" i="19"/>
  <c r="O43" i="19"/>
  <c r="K43" i="19"/>
  <c r="J43" i="19"/>
  <c r="K42" i="19"/>
  <c r="J42" i="19"/>
  <c r="G42" i="19"/>
  <c r="V41" i="19"/>
  <c r="T41" i="19"/>
  <c r="K41" i="19"/>
  <c r="J41" i="19"/>
  <c r="G41" i="19"/>
  <c r="K40" i="19"/>
  <c r="J40" i="19"/>
  <c r="G40" i="19"/>
  <c r="W39" i="19"/>
  <c r="T39" i="19"/>
  <c r="W38" i="19"/>
  <c r="T38" i="19"/>
  <c r="I37" i="19"/>
  <c r="G37" i="19"/>
  <c r="E37" i="19"/>
  <c r="W36" i="19"/>
  <c r="T36" i="19"/>
  <c r="K36" i="19"/>
  <c r="J36" i="19"/>
  <c r="G36" i="19"/>
  <c r="W35" i="19"/>
  <c r="T35" i="19"/>
  <c r="K35" i="19"/>
  <c r="J35" i="19"/>
  <c r="G35" i="19"/>
  <c r="W34" i="19"/>
  <c r="T34" i="19"/>
  <c r="K34" i="19"/>
  <c r="J34" i="19"/>
  <c r="G34" i="19"/>
  <c r="W33" i="19"/>
  <c r="T33" i="19"/>
  <c r="W32" i="19"/>
  <c r="T32" i="19"/>
  <c r="I32" i="19"/>
  <c r="G32" i="19"/>
  <c r="E32" i="19"/>
  <c r="W31" i="19"/>
  <c r="T31" i="19"/>
  <c r="W30" i="19"/>
  <c r="T30" i="19"/>
  <c r="J30" i="19"/>
  <c r="G30" i="19"/>
  <c r="J29" i="19"/>
  <c r="G29" i="19"/>
  <c r="W28" i="19"/>
  <c r="T28" i="19"/>
  <c r="K28" i="19"/>
  <c r="J28" i="19"/>
  <c r="G28" i="19"/>
  <c r="W27" i="19"/>
  <c r="T27" i="19"/>
  <c r="W26" i="19"/>
  <c r="T26" i="19"/>
  <c r="I26" i="19"/>
  <c r="G26" i="19"/>
  <c r="AA25" i="19"/>
  <c r="W25" i="19"/>
  <c r="T25" i="19"/>
  <c r="AA24" i="19"/>
  <c r="W24" i="19"/>
  <c r="T24" i="19"/>
  <c r="AA23" i="19"/>
  <c r="X23" i="19"/>
  <c r="W23" i="19"/>
  <c r="T23" i="19"/>
  <c r="X22" i="19"/>
  <c r="W22" i="19"/>
  <c r="T22" i="19"/>
  <c r="AA21" i="19"/>
  <c r="W21" i="19"/>
  <c r="T21" i="19"/>
  <c r="J21" i="19"/>
  <c r="G21" i="19"/>
  <c r="AA20" i="19"/>
  <c r="X20" i="19"/>
  <c r="W20" i="19"/>
  <c r="T20" i="19"/>
  <c r="J20" i="19"/>
  <c r="G20" i="19"/>
  <c r="AA19" i="19"/>
  <c r="W19" i="19"/>
  <c r="T19" i="19"/>
  <c r="J19" i="19"/>
  <c r="G19" i="19"/>
  <c r="AA18" i="19"/>
  <c r="W18" i="19"/>
  <c r="T18" i="19"/>
  <c r="J18" i="19"/>
  <c r="G18" i="19"/>
  <c r="AA17" i="19"/>
  <c r="X17" i="19"/>
  <c r="W17" i="19"/>
  <c r="T17" i="19"/>
  <c r="K17" i="19"/>
  <c r="J17" i="19"/>
  <c r="G17" i="19"/>
  <c r="AA16" i="19"/>
  <c r="W16" i="19"/>
  <c r="T16" i="19"/>
  <c r="AA15" i="19"/>
  <c r="X15" i="19"/>
  <c r="W15" i="19"/>
  <c r="T15" i="19"/>
  <c r="AA14" i="19"/>
  <c r="W14" i="19"/>
  <c r="T14" i="19"/>
  <c r="I14" i="19"/>
  <c r="G14" i="19"/>
  <c r="AA13" i="19"/>
  <c r="X13" i="19"/>
  <c r="W13" i="19"/>
  <c r="T13" i="19"/>
  <c r="J13" i="19"/>
  <c r="G13" i="19"/>
  <c r="AA12" i="19"/>
  <c r="X12" i="19"/>
  <c r="W12" i="19"/>
  <c r="T12" i="19"/>
  <c r="J12" i="19"/>
  <c r="G12" i="19"/>
  <c r="K11" i="19"/>
  <c r="J11" i="19"/>
  <c r="G11" i="19"/>
  <c r="I55" i="16"/>
  <c r="G55" i="16"/>
  <c r="I53" i="16"/>
  <c r="G53" i="16"/>
  <c r="K52" i="16"/>
  <c r="J52" i="16"/>
  <c r="K51" i="16"/>
  <c r="J51" i="16"/>
  <c r="K50" i="16"/>
  <c r="J50" i="16"/>
  <c r="G50" i="16"/>
  <c r="O49" i="16"/>
  <c r="O47" i="16"/>
  <c r="I47" i="16"/>
  <c r="G47" i="16"/>
  <c r="K46" i="16"/>
  <c r="J46" i="16"/>
  <c r="G46" i="16"/>
  <c r="K45" i="16"/>
  <c r="J45" i="16"/>
  <c r="G45" i="16"/>
  <c r="K44" i="16"/>
  <c r="J44" i="16"/>
  <c r="G44" i="16"/>
  <c r="O43" i="16"/>
  <c r="K43" i="16"/>
  <c r="J43" i="16"/>
  <c r="K42" i="16"/>
  <c r="J42" i="16"/>
  <c r="G42" i="16"/>
  <c r="V41" i="16"/>
  <c r="T41" i="16"/>
  <c r="K41" i="16"/>
  <c r="J41" i="16"/>
  <c r="G41" i="16"/>
  <c r="K40" i="16"/>
  <c r="J40" i="16"/>
  <c r="G40" i="16"/>
  <c r="W39" i="16"/>
  <c r="T39" i="16"/>
  <c r="W38" i="16"/>
  <c r="T38" i="16"/>
  <c r="I37" i="16"/>
  <c r="G37" i="16"/>
  <c r="E37" i="16"/>
  <c r="W36" i="16"/>
  <c r="T36" i="16"/>
  <c r="K36" i="16"/>
  <c r="J36" i="16"/>
  <c r="G36" i="16"/>
  <c r="W35" i="16"/>
  <c r="T35" i="16"/>
  <c r="K35" i="16"/>
  <c r="J35" i="16"/>
  <c r="G35" i="16"/>
  <c r="W34" i="16"/>
  <c r="T34" i="16"/>
  <c r="K34" i="16"/>
  <c r="J34" i="16"/>
  <c r="G34" i="16"/>
  <c r="W33" i="16"/>
  <c r="T33" i="16"/>
  <c r="W32" i="16"/>
  <c r="T32" i="16"/>
  <c r="I32" i="16"/>
  <c r="G32" i="16"/>
  <c r="E32" i="16"/>
  <c r="W31" i="16"/>
  <c r="T31" i="16"/>
  <c r="W30" i="16"/>
  <c r="T30" i="16"/>
  <c r="J30" i="16"/>
  <c r="G30" i="16"/>
  <c r="J29" i="16"/>
  <c r="G29" i="16"/>
  <c r="W28" i="16"/>
  <c r="T28" i="16"/>
  <c r="K28" i="16"/>
  <c r="J28" i="16"/>
  <c r="G28" i="16"/>
  <c r="W27" i="16"/>
  <c r="T27" i="16"/>
  <c r="W26" i="16"/>
  <c r="T26" i="16"/>
  <c r="I26" i="16"/>
  <c r="G26" i="16"/>
  <c r="AA25" i="16"/>
  <c r="W25" i="16"/>
  <c r="T25" i="16"/>
  <c r="AA24" i="16"/>
  <c r="W24" i="16"/>
  <c r="T24" i="16"/>
  <c r="AA23" i="16"/>
  <c r="X23" i="16"/>
  <c r="W23" i="16"/>
  <c r="T23" i="16"/>
  <c r="X22" i="16"/>
  <c r="W22" i="16"/>
  <c r="T22" i="16"/>
  <c r="AA21" i="16"/>
  <c r="W21" i="16"/>
  <c r="T21" i="16"/>
  <c r="J21" i="16"/>
  <c r="G21" i="16"/>
  <c r="AA20" i="16"/>
  <c r="X20" i="16"/>
  <c r="W20" i="16"/>
  <c r="T20" i="16"/>
  <c r="J20" i="16"/>
  <c r="G20" i="16"/>
  <c r="AA19" i="16"/>
  <c r="W19" i="16"/>
  <c r="T19" i="16"/>
  <c r="J19" i="16"/>
  <c r="G19" i="16"/>
  <c r="AA18" i="16"/>
  <c r="W18" i="16"/>
  <c r="T18" i="16"/>
  <c r="J18" i="16"/>
  <c r="G18" i="16"/>
  <c r="AA17" i="16"/>
  <c r="X17" i="16"/>
  <c r="W17" i="16"/>
  <c r="T17" i="16"/>
  <c r="K17" i="16"/>
  <c r="J17" i="16"/>
  <c r="G17" i="16"/>
  <c r="AA16" i="16"/>
  <c r="W16" i="16"/>
  <c r="T16" i="16"/>
  <c r="AA15" i="16"/>
  <c r="X15" i="16"/>
  <c r="W15" i="16"/>
  <c r="T15" i="16"/>
  <c r="AA14" i="16"/>
  <c r="W14" i="16"/>
  <c r="T14" i="16"/>
  <c r="I14" i="16"/>
  <c r="G14" i="16"/>
  <c r="AA13" i="16"/>
  <c r="X13" i="16"/>
  <c r="W13" i="16"/>
  <c r="T13" i="16"/>
  <c r="J13" i="16"/>
  <c r="G13" i="16"/>
  <c r="AA12" i="16"/>
  <c r="X12" i="16"/>
  <c r="W12" i="16"/>
  <c r="T12" i="16"/>
  <c r="J12" i="16"/>
  <c r="G12" i="16"/>
  <c r="K11" i="16"/>
  <c r="J11" i="16"/>
  <c r="G11" i="16"/>
  <c r="I55" i="15"/>
  <c r="G55" i="15"/>
  <c r="I53" i="15"/>
  <c r="G53" i="15"/>
  <c r="K52" i="15"/>
  <c r="J52" i="15"/>
  <c r="K51" i="15"/>
  <c r="J51" i="15"/>
  <c r="K50" i="15"/>
  <c r="J50" i="15"/>
  <c r="G50" i="15"/>
  <c r="O49" i="15"/>
  <c r="O47" i="15"/>
  <c r="I47" i="15"/>
  <c r="G47" i="15"/>
  <c r="K46" i="15"/>
  <c r="J46" i="15"/>
  <c r="G46" i="15"/>
  <c r="K45" i="15"/>
  <c r="J45" i="15"/>
  <c r="G45" i="15"/>
  <c r="K44" i="15"/>
  <c r="J44" i="15"/>
  <c r="G44" i="15"/>
  <c r="O43" i="15"/>
  <c r="K43" i="15"/>
  <c r="J43" i="15"/>
  <c r="K42" i="15"/>
  <c r="J42" i="15"/>
  <c r="G42" i="15"/>
  <c r="V41" i="15"/>
  <c r="T41" i="15"/>
  <c r="K41" i="15"/>
  <c r="J41" i="15"/>
  <c r="G41" i="15"/>
  <c r="K40" i="15"/>
  <c r="J40" i="15"/>
  <c r="G40" i="15"/>
  <c r="W39" i="15"/>
  <c r="T39" i="15"/>
  <c r="W38" i="15"/>
  <c r="T38" i="15"/>
  <c r="I37" i="15"/>
  <c r="G37" i="15"/>
  <c r="E37" i="15"/>
  <c r="W36" i="15"/>
  <c r="T36" i="15"/>
  <c r="K36" i="15"/>
  <c r="J36" i="15"/>
  <c r="G36" i="15"/>
  <c r="W35" i="15"/>
  <c r="T35" i="15"/>
  <c r="K35" i="15"/>
  <c r="J35" i="15"/>
  <c r="G35" i="15"/>
  <c r="W34" i="15"/>
  <c r="T34" i="15"/>
  <c r="K34" i="15"/>
  <c r="J34" i="15"/>
  <c r="G34" i="15"/>
  <c r="W33" i="15"/>
  <c r="T33" i="15"/>
  <c r="W32" i="15"/>
  <c r="T32" i="15"/>
  <c r="I32" i="15"/>
  <c r="G32" i="15"/>
  <c r="E32" i="15"/>
  <c r="W31" i="15"/>
  <c r="T31" i="15"/>
  <c r="W30" i="15"/>
  <c r="T30" i="15"/>
  <c r="J30" i="15"/>
  <c r="G30" i="15"/>
  <c r="J29" i="15"/>
  <c r="G29" i="15"/>
  <c r="W28" i="15"/>
  <c r="T28" i="15"/>
  <c r="K28" i="15"/>
  <c r="J28" i="15"/>
  <c r="G28" i="15"/>
  <c r="W27" i="15"/>
  <c r="T27" i="15"/>
  <c r="W26" i="15"/>
  <c r="T26" i="15"/>
  <c r="I26" i="15"/>
  <c r="G26" i="15"/>
  <c r="AA25" i="15"/>
  <c r="W25" i="15"/>
  <c r="T25" i="15"/>
  <c r="AA24" i="15"/>
  <c r="W24" i="15"/>
  <c r="T24" i="15"/>
  <c r="AA23" i="15"/>
  <c r="X23" i="15"/>
  <c r="W23" i="15"/>
  <c r="T23" i="15"/>
  <c r="AA22" i="15"/>
  <c r="X22" i="15"/>
  <c r="W22" i="15"/>
  <c r="T22" i="15"/>
  <c r="AA21" i="15"/>
  <c r="W21" i="15"/>
  <c r="T21" i="15"/>
  <c r="J21" i="15"/>
  <c r="G21" i="15"/>
  <c r="AA20" i="15"/>
  <c r="X20" i="15"/>
  <c r="W20" i="15"/>
  <c r="T20" i="15"/>
  <c r="J20" i="15"/>
  <c r="G20" i="15"/>
  <c r="AA19" i="15"/>
  <c r="W19" i="15"/>
  <c r="T19" i="15"/>
  <c r="J19" i="15"/>
  <c r="G19" i="15"/>
  <c r="AA18" i="15"/>
  <c r="W18" i="15"/>
  <c r="T18" i="15"/>
  <c r="J18" i="15"/>
  <c r="G18" i="15"/>
  <c r="AA17" i="15"/>
  <c r="X17" i="15"/>
  <c r="W17" i="15"/>
  <c r="T17" i="15"/>
  <c r="K17" i="15"/>
  <c r="J17" i="15"/>
  <c r="G17" i="15"/>
  <c r="AA16" i="15"/>
  <c r="W16" i="15"/>
  <c r="T16" i="15"/>
  <c r="AA15" i="15"/>
  <c r="X15" i="15"/>
  <c r="W15" i="15"/>
  <c r="T15" i="15"/>
  <c r="AA14" i="15"/>
  <c r="W14" i="15"/>
  <c r="T14" i="15"/>
  <c r="I14" i="15"/>
  <c r="G14" i="15"/>
  <c r="AA13" i="15"/>
  <c r="X13" i="15"/>
  <c r="W13" i="15"/>
  <c r="T13" i="15"/>
  <c r="J13" i="15"/>
  <c r="G13" i="15"/>
  <c r="AA12" i="15"/>
  <c r="X12" i="15"/>
  <c r="W12" i="15"/>
  <c r="T12" i="15"/>
  <c r="J12" i="15"/>
  <c r="G12" i="15"/>
  <c r="K11" i="15"/>
  <c r="J11" i="15"/>
  <c r="G11" i="15"/>
  <c r="I53" i="25"/>
  <c r="G53" i="25"/>
  <c r="I51" i="25"/>
  <c r="G51" i="25"/>
  <c r="K50" i="25"/>
  <c r="J50" i="25"/>
  <c r="K49" i="25"/>
  <c r="J49" i="25"/>
  <c r="K48" i="25"/>
  <c r="J48" i="25"/>
  <c r="G48" i="25"/>
  <c r="O47" i="25"/>
  <c r="O45" i="25"/>
  <c r="I45" i="25"/>
  <c r="G45" i="25"/>
  <c r="K44" i="25"/>
  <c r="J44" i="25"/>
  <c r="K43" i="25"/>
  <c r="J43" i="25"/>
  <c r="K42" i="25"/>
  <c r="J42" i="25"/>
  <c r="O41" i="25"/>
  <c r="K41" i="25"/>
  <c r="J41" i="25"/>
  <c r="K40" i="25"/>
  <c r="J40" i="25"/>
  <c r="V39" i="25"/>
  <c r="T39" i="25"/>
  <c r="K39" i="25"/>
  <c r="J39" i="25"/>
  <c r="G39" i="25"/>
  <c r="K38" i="25"/>
  <c r="J38" i="25"/>
  <c r="G38" i="25"/>
  <c r="W37" i="25"/>
  <c r="T37" i="25"/>
  <c r="W36" i="25"/>
  <c r="T36" i="25"/>
  <c r="I35" i="25"/>
  <c r="G35" i="25"/>
  <c r="E35" i="25"/>
  <c r="W34" i="25"/>
  <c r="T34" i="25"/>
  <c r="K34" i="25"/>
  <c r="J34" i="25"/>
  <c r="G34" i="25"/>
  <c r="W33" i="25"/>
  <c r="T33" i="25"/>
  <c r="K33" i="25"/>
  <c r="J33" i="25"/>
  <c r="G33" i="25"/>
  <c r="W32" i="25"/>
  <c r="T32" i="25"/>
  <c r="K32" i="25"/>
  <c r="J32" i="25"/>
  <c r="G32" i="25"/>
  <c r="W31" i="25"/>
  <c r="T31" i="25"/>
  <c r="W30" i="25"/>
  <c r="T30" i="25"/>
  <c r="I30" i="25"/>
  <c r="G30" i="25"/>
  <c r="E30" i="25"/>
  <c r="W29" i="25"/>
  <c r="T29" i="25"/>
  <c r="W28" i="25"/>
  <c r="T28" i="25"/>
  <c r="J28" i="25"/>
  <c r="G28" i="25"/>
  <c r="J27" i="25"/>
  <c r="G27" i="25"/>
  <c r="W26" i="25"/>
  <c r="T26" i="25"/>
  <c r="K26" i="25"/>
  <c r="J26" i="25"/>
  <c r="G26" i="25"/>
  <c r="W25" i="25"/>
  <c r="T25" i="25"/>
  <c r="W24" i="25"/>
  <c r="T24" i="25"/>
  <c r="I24" i="25"/>
  <c r="G24" i="25"/>
  <c r="AA23" i="25"/>
  <c r="W23" i="25"/>
  <c r="T23" i="25"/>
  <c r="AA22" i="25"/>
  <c r="W22" i="25"/>
  <c r="T22" i="25"/>
  <c r="AA21" i="25"/>
  <c r="X21" i="25"/>
  <c r="W21" i="25"/>
  <c r="T21" i="25"/>
  <c r="AA20" i="25"/>
  <c r="X20" i="25"/>
  <c r="W20" i="25"/>
  <c r="T20" i="25"/>
  <c r="AA19" i="25"/>
  <c r="W19" i="25"/>
  <c r="T19" i="25"/>
  <c r="J19" i="25"/>
  <c r="G19" i="25"/>
  <c r="AA18" i="25"/>
  <c r="W18" i="25"/>
  <c r="T18" i="25"/>
  <c r="J18" i="25"/>
  <c r="G18" i="25"/>
  <c r="AA17" i="25"/>
  <c r="W17" i="25"/>
  <c r="T17" i="25"/>
  <c r="J17" i="25"/>
  <c r="G17" i="25"/>
  <c r="AA16" i="25"/>
  <c r="W16" i="25"/>
  <c r="T16" i="25"/>
  <c r="J16" i="25"/>
  <c r="G16" i="25"/>
  <c r="AA15" i="25"/>
  <c r="X15" i="25"/>
  <c r="W15" i="25"/>
  <c r="T15" i="25"/>
  <c r="K15" i="25"/>
  <c r="J15" i="25"/>
  <c r="G15" i="25"/>
  <c r="AA14" i="25"/>
  <c r="W14" i="25"/>
  <c r="T14" i="25"/>
  <c r="AA13" i="25"/>
  <c r="X13" i="25"/>
  <c r="W13" i="25"/>
  <c r="T13" i="25"/>
  <c r="AA12" i="25"/>
  <c r="W12" i="25"/>
  <c r="T12" i="25"/>
  <c r="I12" i="25"/>
  <c r="G12" i="25"/>
  <c r="AA11" i="25"/>
  <c r="X11" i="25"/>
  <c r="W11" i="25"/>
  <c r="T11" i="25"/>
  <c r="J11" i="25"/>
  <c r="G11" i="25"/>
  <c r="AA10" i="25"/>
  <c r="X10" i="25"/>
  <c r="W10" i="25"/>
  <c r="T10" i="25"/>
  <c r="J10" i="25"/>
  <c r="G10" i="25"/>
  <c r="K9" i="25"/>
  <c r="J9" i="25"/>
  <c r="G9" i="25"/>
  <c r="I53" i="42"/>
  <c r="G53" i="42"/>
  <c r="I51" i="42"/>
  <c r="G51" i="42"/>
  <c r="K50" i="42"/>
  <c r="J50" i="42"/>
  <c r="K49" i="42"/>
  <c r="J49" i="42"/>
  <c r="K48" i="42"/>
  <c r="J48" i="42"/>
  <c r="G48" i="42"/>
  <c r="O47" i="42"/>
  <c r="O45" i="42"/>
  <c r="I45" i="42"/>
  <c r="G45" i="42"/>
  <c r="K44" i="42"/>
  <c r="J44" i="42"/>
  <c r="K43" i="42"/>
  <c r="J43" i="42"/>
  <c r="K42" i="42"/>
  <c r="J42" i="42"/>
  <c r="O41" i="42"/>
  <c r="K41" i="42"/>
  <c r="J41" i="42"/>
  <c r="K40" i="42"/>
  <c r="J40" i="42"/>
  <c r="V39" i="42"/>
  <c r="T39" i="42"/>
  <c r="K39" i="42"/>
  <c r="J39" i="42"/>
  <c r="G39" i="42"/>
  <c r="K38" i="42"/>
  <c r="J38" i="42"/>
  <c r="G38" i="42"/>
  <c r="W37" i="42"/>
  <c r="T37" i="42"/>
  <c r="W36" i="42"/>
  <c r="T36" i="42"/>
  <c r="I35" i="42"/>
  <c r="G35" i="42"/>
  <c r="E35" i="42"/>
  <c r="W34" i="42"/>
  <c r="T34" i="42"/>
  <c r="K34" i="42"/>
  <c r="J34" i="42"/>
  <c r="G34" i="42"/>
  <c r="W33" i="42"/>
  <c r="T33" i="42"/>
  <c r="K33" i="42"/>
  <c r="J33" i="42"/>
  <c r="G33" i="42"/>
  <c r="W32" i="42"/>
  <c r="T32" i="42"/>
  <c r="K32" i="42"/>
  <c r="J32" i="42"/>
  <c r="G32" i="42"/>
  <c r="W31" i="42"/>
  <c r="T31" i="42"/>
  <c r="W30" i="42"/>
  <c r="T30" i="42"/>
  <c r="I30" i="42"/>
  <c r="G30" i="42"/>
  <c r="E30" i="42"/>
  <c r="W29" i="42"/>
  <c r="T29" i="42"/>
  <c r="W28" i="42"/>
  <c r="T28" i="42"/>
  <c r="J28" i="42"/>
  <c r="G28" i="42"/>
  <c r="J27" i="42"/>
  <c r="G27" i="42"/>
  <c r="W26" i="42"/>
  <c r="T26" i="42"/>
  <c r="K26" i="42"/>
  <c r="J26" i="42"/>
  <c r="G26" i="42"/>
  <c r="W25" i="42"/>
  <c r="T25" i="42"/>
  <c r="W24" i="42"/>
  <c r="T24" i="42"/>
  <c r="I24" i="42"/>
  <c r="G24" i="42"/>
  <c r="AA23" i="42"/>
  <c r="W23" i="42"/>
  <c r="T23" i="42"/>
  <c r="AA22" i="42"/>
  <c r="W22" i="42"/>
  <c r="T22" i="42"/>
  <c r="AA21" i="42"/>
  <c r="X21" i="42"/>
  <c r="W21" i="42"/>
  <c r="T21" i="42"/>
  <c r="AA20" i="42"/>
  <c r="X20" i="42"/>
  <c r="W20" i="42"/>
  <c r="T20" i="42"/>
  <c r="AA19" i="42"/>
  <c r="W19" i="42"/>
  <c r="T19" i="42"/>
  <c r="J19" i="42"/>
  <c r="G19" i="42"/>
  <c r="AA18" i="42"/>
  <c r="W18" i="42"/>
  <c r="T18" i="42"/>
  <c r="J18" i="42"/>
  <c r="G18" i="42"/>
  <c r="AA17" i="42"/>
  <c r="W17" i="42"/>
  <c r="T17" i="42"/>
  <c r="J17" i="42"/>
  <c r="G17" i="42"/>
  <c r="AA16" i="42"/>
  <c r="W16" i="42"/>
  <c r="T16" i="42"/>
  <c r="J16" i="42"/>
  <c r="G16" i="42"/>
  <c r="AA15" i="42"/>
  <c r="X15" i="42"/>
  <c r="W15" i="42"/>
  <c r="T15" i="42"/>
  <c r="K15" i="42"/>
  <c r="J15" i="42"/>
  <c r="G15" i="42"/>
  <c r="AA14" i="42"/>
  <c r="W14" i="42"/>
  <c r="T14" i="42"/>
  <c r="AA13" i="42"/>
  <c r="X13" i="42"/>
  <c r="W13" i="42"/>
  <c r="T13" i="42"/>
  <c r="AA12" i="42"/>
  <c r="W12" i="42"/>
  <c r="T12" i="42"/>
  <c r="I12" i="42"/>
  <c r="G12" i="42"/>
  <c r="AA11" i="42"/>
  <c r="X11" i="42"/>
  <c r="W11" i="42"/>
  <c r="T11" i="42"/>
  <c r="J11" i="42"/>
  <c r="G11" i="42"/>
  <c r="AA10" i="42"/>
  <c r="X10" i="42"/>
  <c r="W10" i="42"/>
  <c r="T10" i="42"/>
  <c r="J10" i="42"/>
  <c r="G10" i="42"/>
  <c r="K9" i="42"/>
  <c r="J9" i="42"/>
  <c r="G9" i="42"/>
  <c r="I53" i="41"/>
  <c r="G53" i="41"/>
  <c r="I51" i="41"/>
  <c r="G51" i="41"/>
  <c r="K50" i="41"/>
  <c r="J50" i="41"/>
  <c r="K49" i="41"/>
  <c r="J49" i="41"/>
  <c r="K48" i="41"/>
  <c r="J48" i="41"/>
  <c r="G48" i="41"/>
  <c r="O47" i="41"/>
  <c r="O45" i="41"/>
  <c r="I45" i="41"/>
  <c r="G45" i="41"/>
  <c r="K44" i="41"/>
  <c r="J44" i="41"/>
  <c r="K43" i="41"/>
  <c r="J43" i="41"/>
  <c r="K42" i="41"/>
  <c r="J42" i="41"/>
  <c r="O41" i="41"/>
  <c r="K41" i="41"/>
  <c r="J41" i="41"/>
  <c r="K40" i="41"/>
  <c r="J40" i="41"/>
  <c r="V39" i="41"/>
  <c r="T39" i="41"/>
  <c r="K39" i="41"/>
  <c r="J39" i="41"/>
  <c r="G39" i="41"/>
  <c r="K38" i="41"/>
  <c r="J38" i="41"/>
  <c r="G38" i="41"/>
  <c r="W37" i="41"/>
  <c r="T37" i="41"/>
  <c r="W36" i="41"/>
  <c r="T36" i="41"/>
  <c r="I35" i="41"/>
  <c r="G35" i="41"/>
  <c r="E35" i="41"/>
  <c r="W34" i="41"/>
  <c r="T34" i="41"/>
  <c r="K34" i="41"/>
  <c r="J34" i="41"/>
  <c r="G34" i="41"/>
  <c r="W33" i="41"/>
  <c r="T33" i="41"/>
  <c r="K33" i="41"/>
  <c r="J33" i="41"/>
  <c r="G33" i="41"/>
  <c r="W32" i="41"/>
  <c r="T32" i="41"/>
  <c r="K32" i="41"/>
  <c r="J32" i="41"/>
  <c r="G32" i="41"/>
  <c r="W31" i="41"/>
  <c r="T31" i="41"/>
  <c r="W30" i="41"/>
  <c r="T30" i="41"/>
  <c r="I30" i="41"/>
  <c r="G30" i="41"/>
  <c r="E30" i="41"/>
  <c r="W29" i="41"/>
  <c r="T29" i="41"/>
  <c r="W28" i="41"/>
  <c r="T28" i="41"/>
  <c r="J28" i="41"/>
  <c r="G28" i="41"/>
  <c r="J27" i="41"/>
  <c r="G27" i="41"/>
  <c r="W26" i="41"/>
  <c r="T26" i="41"/>
  <c r="K26" i="41"/>
  <c r="J26" i="41"/>
  <c r="G26" i="41"/>
  <c r="W25" i="41"/>
  <c r="T25" i="41"/>
  <c r="W24" i="41"/>
  <c r="T24" i="41"/>
  <c r="I24" i="41"/>
  <c r="G24" i="41"/>
  <c r="AA23" i="41"/>
  <c r="W23" i="41"/>
  <c r="T23" i="41"/>
  <c r="AA22" i="41"/>
  <c r="W22" i="41"/>
  <c r="T22" i="41"/>
  <c r="AA21" i="41"/>
  <c r="X21" i="41"/>
  <c r="W21" i="41"/>
  <c r="T21" i="41"/>
  <c r="AA20" i="41"/>
  <c r="X20" i="41"/>
  <c r="W20" i="41"/>
  <c r="T20" i="41"/>
  <c r="AA19" i="41"/>
  <c r="W19" i="41"/>
  <c r="T19" i="41"/>
  <c r="J19" i="41"/>
  <c r="G19" i="41"/>
  <c r="AA18" i="41"/>
  <c r="W18" i="41"/>
  <c r="T18" i="41"/>
  <c r="J18" i="41"/>
  <c r="G18" i="41"/>
  <c r="AA17" i="41"/>
  <c r="W17" i="41"/>
  <c r="T17" i="41"/>
  <c r="J17" i="41"/>
  <c r="G17" i="41"/>
  <c r="AA16" i="41"/>
  <c r="W16" i="41"/>
  <c r="T16" i="41"/>
  <c r="J16" i="41"/>
  <c r="G16" i="41"/>
  <c r="AA15" i="41"/>
  <c r="X15" i="41"/>
  <c r="W15" i="41"/>
  <c r="T15" i="41"/>
  <c r="K15" i="41"/>
  <c r="J15" i="41"/>
  <c r="G15" i="41"/>
  <c r="AA14" i="41"/>
  <c r="W14" i="41"/>
  <c r="T14" i="41"/>
  <c r="AA13" i="41"/>
  <c r="X13" i="41"/>
  <c r="W13" i="41"/>
  <c r="T13" i="41"/>
  <c r="AA12" i="41"/>
  <c r="W12" i="41"/>
  <c r="T12" i="41"/>
  <c r="I12" i="41"/>
  <c r="G12" i="41"/>
  <c r="AA11" i="41"/>
  <c r="X11" i="41"/>
  <c r="W11" i="41"/>
  <c r="T11" i="41"/>
  <c r="J11" i="41"/>
  <c r="G11" i="41"/>
  <c r="AA10" i="41"/>
  <c r="X10" i="41"/>
  <c r="W10" i="41"/>
  <c r="T10" i="41"/>
  <c r="J10" i="41"/>
  <c r="G10" i="41"/>
  <c r="K9" i="41"/>
  <c r="J9" i="41"/>
  <c r="G9" i="41"/>
  <c r="I53" i="39"/>
  <c r="G53" i="39"/>
  <c r="I51" i="39"/>
  <c r="G51" i="39"/>
  <c r="K50" i="39"/>
  <c r="J50" i="39"/>
  <c r="K49" i="39"/>
  <c r="J49" i="39"/>
  <c r="K48" i="39"/>
  <c r="J48" i="39"/>
  <c r="G48" i="39"/>
  <c r="O47" i="39"/>
  <c r="O45" i="39"/>
  <c r="I45" i="39"/>
  <c r="G45" i="39"/>
  <c r="K44" i="39"/>
  <c r="J44" i="39"/>
  <c r="K43" i="39"/>
  <c r="J43" i="39"/>
  <c r="K42" i="39"/>
  <c r="J42" i="39"/>
  <c r="O41" i="39"/>
  <c r="K41" i="39"/>
  <c r="J41" i="39"/>
  <c r="K40" i="39"/>
  <c r="J40" i="39"/>
  <c r="V39" i="39"/>
  <c r="T39" i="39"/>
  <c r="K39" i="39"/>
  <c r="J39" i="39"/>
  <c r="G39" i="39"/>
  <c r="K38" i="39"/>
  <c r="J38" i="39"/>
  <c r="G38" i="39"/>
  <c r="W37" i="39"/>
  <c r="T37" i="39"/>
  <c r="W36" i="39"/>
  <c r="T36" i="39"/>
  <c r="I35" i="39"/>
  <c r="G35" i="39"/>
  <c r="E35" i="39"/>
  <c r="W34" i="39"/>
  <c r="T34" i="39"/>
  <c r="K34" i="39"/>
  <c r="J34" i="39"/>
  <c r="G34" i="39"/>
  <c r="W33" i="39"/>
  <c r="T33" i="39"/>
  <c r="K33" i="39"/>
  <c r="J33" i="39"/>
  <c r="G33" i="39"/>
  <c r="W32" i="39"/>
  <c r="T32" i="39"/>
  <c r="K32" i="39"/>
  <c r="J32" i="39"/>
  <c r="G32" i="39"/>
  <c r="W31" i="39"/>
  <c r="T31" i="39"/>
  <c r="W30" i="39"/>
  <c r="T30" i="39"/>
  <c r="I30" i="39"/>
  <c r="G30" i="39"/>
  <c r="E30" i="39"/>
  <c r="W29" i="39"/>
  <c r="T29" i="39"/>
  <c r="W28" i="39"/>
  <c r="T28" i="39"/>
  <c r="J28" i="39"/>
  <c r="G28" i="39"/>
  <c r="J27" i="39"/>
  <c r="G27" i="39"/>
  <c r="W26" i="39"/>
  <c r="T26" i="39"/>
  <c r="K26" i="39"/>
  <c r="J26" i="39"/>
  <c r="G26" i="39"/>
  <c r="W25" i="39"/>
  <c r="T25" i="39"/>
  <c r="W24" i="39"/>
  <c r="T24" i="39"/>
  <c r="I24" i="39"/>
  <c r="G24" i="39"/>
  <c r="AA23" i="39"/>
  <c r="W23" i="39"/>
  <c r="T23" i="39"/>
  <c r="AA22" i="39"/>
  <c r="W22" i="39"/>
  <c r="T22" i="39"/>
  <c r="AA21" i="39"/>
  <c r="X21" i="39"/>
  <c r="W21" i="39"/>
  <c r="T21" i="39"/>
  <c r="AA20" i="39"/>
  <c r="X20" i="39"/>
  <c r="W20" i="39"/>
  <c r="T20" i="39"/>
  <c r="AA19" i="39"/>
  <c r="W19" i="39"/>
  <c r="T19" i="39"/>
  <c r="J19" i="39"/>
  <c r="G19" i="39"/>
  <c r="AA18" i="39"/>
  <c r="W18" i="39"/>
  <c r="T18" i="39"/>
  <c r="J18" i="39"/>
  <c r="G18" i="39"/>
  <c r="AA17" i="39"/>
  <c r="W17" i="39"/>
  <c r="T17" i="39"/>
  <c r="J17" i="39"/>
  <c r="G17" i="39"/>
  <c r="AA16" i="39"/>
  <c r="W16" i="39"/>
  <c r="T16" i="39"/>
  <c r="J16" i="39"/>
  <c r="G16" i="39"/>
  <c r="AA15" i="39"/>
  <c r="X15" i="39"/>
  <c r="W15" i="39"/>
  <c r="T15" i="39"/>
  <c r="K15" i="39"/>
  <c r="J15" i="39"/>
  <c r="G15" i="39"/>
  <c r="AA14" i="39"/>
  <c r="W14" i="39"/>
  <c r="T14" i="39"/>
  <c r="AA13" i="39"/>
  <c r="X13" i="39"/>
  <c r="W13" i="39"/>
  <c r="T13" i="39"/>
  <c r="AA12" i="39"/>
  <c r="W12" i="39"/>
  <c r="T12" i="39"/>
  <c r="I12" i="39"/>
  <c r="G12" i="39"/>
  <c r="AA11" i="39"/>
  <c r="X11" i="39"/>
  <c r="W11" i="39"/>
  <c r="T11" i="39"/>
  <c r="J11" i="39"/>
  <c r="G11" i="39"/>
  <c r="AA10" i="39"/>
  <c r="X10" i="39"/>
  <c r="W10" i="39"/>
  <c r="T10" i="39"/>
  <c r="J10" i="39"/>
  <c r="G10" i="39"/>
  <c r="K9" i="39"/>
  <c r="J9" i="39"/>
  <c r="G9" i="39"/>
  <c r="I53" i="40"/>
  <c r="G53" i="40"/>
  <c r="I51" i="40"/>
  <c r="G51" i="40"/>
  <c r="K50" i="40"/>
  <c r="J50" i="40"/>
  <c r="K49" i="40"/>
  <c r="J49" i="40"/>
  <c r="K48" i="40"/>
  <c r="J48" i="40"/>
  <c r="G48" i="40"/>
  <c r="O47" i="40"/>
  <c r="O45" i="40"/>
  <c r="I45" i="40"/>
  <c r="G45" i="40"/>
  <c r="K44" i="40"/>
  <c r="J44" i="40"/>
  <c r="K43" i="40"/>
  <c r="J43" i="40"/>
  <c r="K42" i="40"/>
  <c r="J42" i="40"/>
  <c r="O41" i="40"/>
  <c r="K41" i="40"/>
  <c r="J41" i="40"/>
  <c r="K40" i="40"/>
  <c r="J40" i="40"/>
  <c r="V39" i="40"/>
  <c r="T39" i="40"/>
  <c r="K39" i="40"/>
  <c r="J39" i="40"/>
  <c r="G39" i="40"/>
  <c r="K38" i="40"/>
  <c r="J38" i="40"/>
  <c r="G38" i="40"/>
  <c r="W37" i="40"/>
  <c r="T37" i="40"/>
  <c r="W36" i="40"/>
  <c r="T36" i="40"/>
  <c r="I35" i="40"/>
  <c r="G35" i="40"/>
  <c r="E35" i="40"/>
  <c r="W34" i="40"/>
  <c r="T34" i="40"/>
  <c r="K34" i="40"/>
  <c r="J34" i="40"/>
  <c r="G34" i="40"/>
  <c r="W33" i="40"/>
  <c r="T33" i="40"/>
  <c r="K33" i="40"/>
  <c r="J33" i="40"/>
  <c r="G33" i="40"/>
  <c r="W32" i="40"/>
  <c r="T32" i="40"/>
  <c r="K32" i="40"/>
  <c r="J32" i="40"/>
  <c r="G32" i="40"/>
  <c r="W31" i="40"/>
  <c r="T31" i="40"/>
  <c r="W30" i="40"/>
  <c r="T30" i="40"/>
  <c r="I30" i="40"/>
  <c r="G30" i="40"/>
  <c r="E30" i="40"/>
  <c r="W29" i="40"/>
  <c r="T29" i="40"/>
  <c r="W28" i="40"/>
  <c r="T28" i="40"/>
  <c r="J28" i="40"/>
  <c r="G28" i="40"/>
  <c r="J27" i="40"/>
  <c r="G27" i="40"/>
  <c r="W26" i="40"/>
  <c r="T26" i="40"/>
  <c r="K26" i="40"/>
  <c r="J26" i="40"/>
  <c r="G26" i="40"/>
  <c r="W25" i="40"/>
  <c r="T25" i="40"/>
  <c r="W24" i="40"/>
  <c r="T24" i="40"/>
  <c r="I24" i="40"/>
  <c r="G24" i="40"/>
  <c r="AA23" i="40"/>
  <c r="W23" i="40"/>
  <c r="T23" i="40"/>
  <c r="AA22" i="40"/>
  <c r="W22" i="40"/>
  <c r="T22" i="40"/>
  <c r="AA21" i="40"/>
  <c r="X21" i="40"/>
  <c r="W21" i="40"/>
  <c r="T21" i="40"/>
  <c r="AA20" i="40"/>
  <c r="X20" i="40"/>
  <c r="W20" i="40"/>
  <c r="T20" i="40"/>
  <c r="AA19" i="40"/>
  <c r="W19" i="40"/>
  <c r="T19" i="40"/>
  <c r="J19" i="40"/>
  <c r="G19" i="40"/>
  <c r="AA18" i="40"/>
  <c r="W18" i="40"/>
  <c r="T18" i="40"/>
  <c r="J18" i="40"/>
  <c r="G18" i="40"/>
  <c r="AA17" i="40"/>
  <c r="W17" i="40"/>
  <c r="T17" i="40"/>
  <c r="J17" i="40"/>
  <c r="G17" i="40"/>
  <c r="AA16" i="40"/>
  <c r="W16" i="40"/>
  <c r="T16" i="40"/>
  <c r="J16" i="40"/>
  <c r="G16" i="40"/>
  <c r="AA15" i="40"/>
  <c r="X15" i="40"/>
  <c r="W15" i="40"/>
  <c r="T15" i="40"/>
  <c r="K15" i="40"/>
  <c r="J15" i="40"/>
  <c r="G15" i="40"/>
  <c r="AA14" i="40"/>
  <c r="W14" i="40"/>
  <c r="T14" i="40"/>
  <c r="AA13" i="40"/>
  <c r="X13" i="40"/>
  <c r="W13" i="40"/>
  <c r="T13" i="40"/>
  <c r="AA12" i="40"/>
  <c r="W12" i="40"/>
  <c r="T12" i="40"/>
  <c r="I12" i="40"/>
  <c r="G12" i="40"/>
  <c r="AA11" i="40"/>
  <c r="X11" i="40"/>
  <c r="W11" i="40"/>
  <c r="T11" i="40"/>
  <c r="J11" i="40"/>
  <c r="G11" i="40"/>
  <c r="AA10" i="40"/>
  <c r="X10" i="40"/>
  <c r="W10" i="40"/>
  <c r="T10" i="40"/>
  <c r="J10" i="40"/>
  <c r="G10" i="40"/>
  <c r="K9" i="40"/>
  <c r="J9" i="40"/>
  <c r="G9" i="40"/>
  <c r="I51" i="53"/>
  <c r="G51" i="53"/>
  <c r="I49" i="53"/>
  <c r="G49" i="53"/>
  <c r="K48" i="53"/>
  <c r="J48" i="53"/>
  <c r="K47" i="53"/>
  <c r="J47" i="53"/>
  <c r="K46" i="53"/>
  <c r="J46" i="53"/>
  <c r="G46" i="53"/>
  <c r="O45" i="53"/>
  <c r="O43" i="53"/>
  <c r="I43" i="53"/>
  <c r="G43" i="53"/>
  <c r="K42" i="53"/>
  <c r="J42" i="53"/>
  <c r="K41" i="53"/>
  <c r="J41" i="53"/>
  <c r="K40" i="53"/>
  <c r="J40" i="53"/>
  <c r="O39" i="53"/>
  <c r="K39" i="53"/>
  <c r="J39" i="53"/>
  <c r="K38" i="53"/>
  <c r="J38" i="53"/>
  <c r="V37" i="53"/>
  <c r="T37" i="53"/>
  <c r="K37" i="53"/>
  <c r="J37" i="53"/>
  <c r="G37" i="53"/>
  <c r="K36" i="53"/>
  <c r="J36" i="53"/>
  <c r="G36" i="53"/>
  <c r="W35" i="53"/>
  <c r="T35" i="53"/>
  <c r="W34" i="53"/>
  <c r="T34" i="53"/>
  <c r="I33" i="53"/>
  <c r="G33" i="53"/>
  <c r="E33" i="53"/>
  <c r="W32" i="53"/>
  <c r="T32" i="53"/>
  <c r="K32" i="53"/>
  <c r="J32" i="53"/>
  <c r="G32" i="53"/>
  <c r="W31" i="53"/>
  <c r="T31" i="53"/>
  <c r="K31" i="53"/>
  <c r="J31" i="53"/>
  <c r="G31" i="53"/>
  <c r="W30" i="53"/>
  <c r="T30" i="53"/>
  <c r="K30" i="53"/>
  <c r="J30" i="53"/>
  <c r="G30" i="53"/>
  <c r="W29" i="53"/>
  <c r="T29" i="53"/>
  <c r="W28" i="53"/>
  <c r="T28" i="53"/>
  <c r="I28" i="53"/>
  <c r="G28" i="53"/>
  <c r="E28" i="53"/>
  <c r="W27" i="53"/>
  <c r="T27" i="53"/>
  <c r="W26" i="53"/>
  <c r="T26" i="53"/>
  <c r="J26" i="53"/>
  <c r="G26" i="53"/>
  <c r="J25" i="53"/>
  <c r="G25" i="53"/>
  <c r="W24" i="53"/>
  <c r="T24" i="53"/>
  <c r="K24" i="53"/>
  <c r="J24" i="53"/>
  <c r="G24" i="53"/>
  <c r="W23" i="53"/>
  <c r="T23" i="53"/>
  <c r="W22" i="53"/>
  <c r="T22" i="53"/>
  <c r="I22" i="53"/>
  <c r="G22" i="53"/>
  <c r="AA21" i="53"/>
  <c r="W21" i="53"/>
  <c r="T21" i="53"/>
  <c r="AA20" i="53"/>
  <c r="W20" i="53"/>
  <c r="T20" i="53"/>
  <c r="AA19" i="53"/>
  <c r="X19" i="53"/>
  <c r="W19" i="53"/>
  <c r="T19" i="53"/>
  <c r="AA18" i="53"/>
  <c r="X18" i="53"/>
  <c r="W18" i="53"/>
  <c r="T18" i="53"/>
  <c r="AA17" i="53"/>
  <c r="W17" i="53"/>
  <c r="T17" i="53"/>
  <c r="J17" i="53"/>
  <c r="G17" i="53"/>
  <c r="AA16" i="53"/>
  <c r="W16" i="53"/>
  <c r="T16" i="53"/>
  <c r="J16" i="53"/>
  <c r="G16" i="53"/>
  <c r="AA15" i="53"/>
  <c r="W15" i="53"/>
  <c r="T15" i="53"/>
  <c r="J15" i="53"/>
  <c r="G15" i="53"/>
  <c r="AA14" i="53"/>
  <c r="W14" i="53"/>
  <c r="T14" i="53"/>
  <c r="J14" i="53"/>
  <c r="G14" i="53"/>
  <c r="AA13" i="53"/>
  <c r="X13" i="53"/>
  <c r="W13" i="53"/>
  <c r="T13" i="53"/>
  <c r="K13" i="53"/>
  <c r="J13" i="53"/>
  <c r="G13" i="53"/>
  <c r="AA12" i="53"/>
  <c r="W12" i="53"/>
  <c r="T12" i="53"/>
  <c r="AA11" i="53"/>
  <c r="X11" i="53"/>
  <c r="W11" i="53"/>
  <c r="T11" i="53"/>
  <c r="AA10" i="53"/>
  <c r="W10" i="53"/>
  <c r="T10" i="53"/>
  <c r="I10" i="53"/>
  <c r="G10" i="53"/>
  <c r="AA9" i="53"/>
  <c r="X9" i="53"/>
  <c r="W9" i="53"/>
  <c r="T9" i="53"/>
  <c r="J9" i="53"/>
  <c r="G9" i="53"/>
  <c r="AA8" i="53"/>
  <c r="X8" i="53"/>
  <c r="W8" i="53"/>
  <c r="T8" i="53"/>
  <c r="J8" i="53"/>
  <c r="G8" i="53"/>
  <c r="K7" i="53"/>
  <c r="J7" i="53"/>
  <c r="G7" i="53"/>
  <c r="I53" i="35"/>
  <c r="G53" i="35"/>
  <c r="I51" i="35"/>
  <c r="G51" i="35"/>
  <c r="K50" i="35"/>
  <c r="J50" i="35"/>
  <c r="K49" i="35"/>
  <c r="J49" i="35"/>
  <c r="K48" i="35"/>
  <c r="J48" i="35"/>
  <c r="G48" i="35"/>
  <c r="O47" i="35"/>
  <c r="O45" i="35"/>
  <c r="I45" i="35"/>
  <c r="G45" i="35"/>
  <c r="K44" i="35"/>
  <c r="J44" i="35"/>
  <c r="K43" i="35"/>
  <c r="J43" i="35"/>
  <c r="K42" i="35"/>
  <c r="J42" i="35"/>
  <c r="O41" i="35"/>
  <c r="K41" i="35"/>
  <c r="J41" i="35"/>
  <c r="K40" i="35"/>
  <c r="J40" i="35"/>
  <c r="V39" i="35"/>
  <c r="T39" i="35"/>
  <c r="K39" i="35"/>
  <c r="J39" i="35"/>
  <c r="G39" i="35"/>
  <c r="K38" i="35"/>
  <c r="J38" i="35"/>
  <c r="G38" i="35"/>
  <c r="W37" i="35"/>
  <c r="T37" i="35"/>
  <c r="W36" i="35"/>
  <c r="T36" i="35"/>
  <c r="I35" i="35"/>
  <c r="G35" i="35"/>
  <c r="E35" i="35"/>
  <c r="W34" i="35"/>
  <c r="T34" i="35"/>
  <c r="K34" i="35"/>
  <c r="J34" i="35"/>
  <c r="G34" i="35"/>
  <c r="W33" i="35"/>
  <c r="T33" i="35"/>
  <c r="K33" i="35"/>
  <c r="J33" i="35"/>
  <c r="G33" i="35"/>
  <c r="W32" i="35"/>
  <c r="T32" i="35"/>
  <c r="K32" i="35"/>
  <c r="J32" i="35"/>
  <c r="G32" i="35"/>
  <c r="W31" i="35"/>
  <c r="T31" i="35"/>
  <c r="W30" i="35"/>
  <c r="T30" i="35"/>
  <c r="I30" i="35"/>
  <c r="G30" i="35"/>
  <c r="E30" i="35"/>
  <c r="W29" i="35"/>
  <c r="T29" i="35"/>
  <c r="W28" i="35"/>
  <c r="T28" i="35"/>
  <c r="J28" i="35"/>
  <c r="G28" i="35"/>
  <c r="J27" i="35"/>
  <c r="G27" i="35"/>
  <c r="W26" i="35"/>
  <c r="T26" i="35"/>
  <c r="K26" i="35"/>
  <c r="J26" i="35"/>
  <c r="G26" i="35"/>
  <c r="W25" i="35"/>
  <c r="T25" i="35"/>
  <c r="W24" i="35"/>
  <c r="T24" i="35"/>
  <c r="I24" i="35"/>
  <c r="G24" i="35"/>
  <c r="AA23" i="35"/>
  <c r="W23" i="35"/>
  <c r="T23" i="35"/>
  <c r="AA22" i="35"/>
  <c r="W22" i="35"/>
  <c r="T22" i="35"/>
  <c r="AA21" i="35"/>
  <c r="X21" i="35"/>
  <c r="W21" i="35"/>
  <c r="T21" i="35"/>
  <c r="AA20" i="35"/>
  <c r="X20" i="35"/>
  <c r="W20" i="35"/>
  <c r="T20" i="35"/>
  <c r="AA19" i="35"/>
  <c r="W19" i="35"/>
  <c r="T19" i="35"/>
  <c r="J19" i="35"/>
  <c r="G19" i="35"/>
  <c r="AA18" i="35"/>
  <c r="W18" i="35"/>
  <c r="T18" i="35"/>
  <c r="J18" i="35"/>
  <c r="G18" i="35"/>
  <c r="AA17" i="35"/>
  <c r="W17" i="35"/>
  <c r="T17" i="35"/>
  <c r="J17" i="35"/>
  <c r="G17" i="35"/>
  <c r="AA16" i="35"/>
  <c r="W16" i="35"/>
  <c r="T16" i="35"/>
  <c r="J16" i="35"/>
  <c r="G16" i="35"/>
  <c r="AA15" i="35"/>
  <c r="X15" i="35"/>
  <c r="W15" i="35"/>
  <c r="T15" i="35"/>
  <c r="K15" i="35"/>
  <c r="J15" i="35"/>
  <c r="G15" i="35"/>
  <c r="AA14" i="35"/>
  <c r="W14" i="35"/>
  <c r="T14" i="35"/>
  <c r="AA13" i="35"/>
  <c r="X13" i="35"/>
  <c r="W13" i="35"/>
  <c r="T13" i="35"/>
  <c r="AA12" i="35"/>
  <c r="W12" i="35"/>
  <c r="T12" i="35"/>
  <c r="I12" i="35"/>
  <c r="G12" i="35"/>
  <c r="AA11" i="35"/>
  <c r="X11" i="35"/>
  <c r="W11" i="35"/>
  <c r="T11" i="35"/>
  <c r="J11" i="35"/>
  <c r="G11" i="35"/>
  <c r="AA10" i="35"/>
  <c r="X10" i="35"/>
  <c r="W10" i="35"/>
  <c r="T10" i="35"/>
  <c r="J10" i="35"/>
  <c r="G10" i="35"/>
  <c r="K9" i="35"/>
  <c r="J9" i="35"/>
  <c r="G9" i="35"/>
  <c r="I51" i="54"/>
  <c r="G51" i="54"/>
  <c r="I49" i="54"/>
  <c r="G49" i="54"/>
  <c r="K48" i="54"/>
  <c r="J48" i="54"/>
  <c r="K47" i="54"/>
  <c r="J47" i="54"/>
  <c r="K46" i="54"/>
  <c r="J46" i="54"/>
  <c r="G46" i="54"/>
  <c r="O45" i="54"/>
  <c r="O43" i="54"/>
  <c r="I43" i="54"/>
  <c r="G43" i="54"/>
  <c r="K42" i="54"/>
  <c r="J42" i="54"/>
  <c r="K41" i="54"/>
  <c r="J41" i="54"/>
  <c r="K40" i="54"/>
  <c r="J40" i="54"/>
  <c r="O39" i="54"/>
  <c r="K39" i="54"/>
  <c r="J39" i="54"/>
  <c r="K38" i="54"/>
  <c r="J38" i="54"/>
  <c r="V37" i="54"/>
  <c r="T37" i="54"/>
  <c r="K37" i="54"/>
  <c r="J37" i="54"/>
  <c r="G37" i="54"/>
  <c r="K36" i="54"/>
  <c r="J36" i="54"/>
  <c r="G36" i="54"/>
  <c r="W35" i="54"/>
  <c r="T35" i="54"/>
  <c r="W34" i="54"/>
  <c r="T34" i="54"/>
  <c r="I33" i="54"/>
  <c r="G33" i="54"/>
  <c r="E33" i="54"/>
  <c r="W32" i="54"/>
  <c r="T32" i="54"/>
  <c r="K32" i="54"/>
  <c r="J32" i="54"/>
  <c r="G32" i="54"/>
  <c r="W31" i="54"/>
  <c r="T31" i="54"/>
  <c r="K31" i="54"/>
  <c r="J31" i="54"/>
  <c r="G31" i="54"/>
  <c r="W30" i="54"/>
  <c r="T30" i="54"/>
  <c r="K30" i="54"/>
  <c r="J30" i="54"/>
  <c r="G30" i="54"/>
  <c r="W29" i="54"/>
  <c r="T29" i="54"/>
  <c r="W28" i="54"/>
  <c r="T28" i="54"/>
  <c r="I28" i="54"/>
  <c r="G28" i="54"/>
  <c r="E28" i="54"/>
  <c r="W27" i="54"/>
  <c r="T27" i="54"/>
  <c r="W26" i="54"/>
  <c r="T26" i="54"/>
  <c r="J26" i="54"/>
  <c r="G26" i="54"/>
  <c r="J25" i="54"/>
  <c r="G25" i="54"/>
  <c r="W24" i="54"/>
  <c r="T24" i="54"/>
  <c r="K24" i="54"/>
  <c r="J24" i="54"/>
  <c r="G24" i="54"/>
  <c r="W23" i="54"/>
  <c r="T23" i="54"/>
  <c r="W22" i="54"/>
  <c r="T22" i="54"/>
  <c r="I22" i="54"/>
  <c r="G22" i="54"/>
  <c r="AA21" i="54"/>
  <c r="W21" i="54"/>
  <c r="T21" i="54"/>
  <c r="AA20" i="54"/>
  <c r="W20" i="54"/>
  <c r="T20" i="54"/>
  <c r="AA19" i="54"/>
  <c r="X19" i="54"/>
  <c r="W19" i="54"/>
  <c r="T19" i="54"/>
  <c r="AA18" i="54"/>
  <c r="X18" i="54"/>
  <c r="W18" i="54"/>
  <c r="T18" i="54"/>
  <c r="AA17" i="54"/>
  <c r="W17" i="54"/>
  <c r="T17" i="54"/>
  <c r="J17" i="54"/>
  <c r="G17" i="54"/>
  <c r="AA16" i="54"/>
  <c r="W16" i="54"/>
  <c r="T16" i="54"/>
  <c r="J16" i="54"/>
  <c r="G16" i="54"/>
  <c r="AA15" i="54"/>
  <c r="W15" i="54"/>
  <c r="T15" i="54"/>
  <c r="J15" i="54"/>
  <c r="G15" i="54"/>
  <c r="AA14" i="54"/>
  <c r="W14" i="54"/>
  <c r="T14" i="54"/>
  <c r="J14" i="54"/>
  <c r="G14" i="54"/>
  <c r="AA13" i="54"/>
  <c r="X13" i="54"/>
  <c r="W13" i="54"/>
  <c r="T13" i="54"/>
  <c r="K13" i="54"/>
  <c r="J13" i="54"/>
  <c r="G13" i="54"/>
  <c r="AA12" i="54"/>
  <c r="W12" i="54"/>
  <c r="T12" i="54"/>
  <c r="AA11" i="54"/>
  <c r="X11" i="54"/>
  <c r="W11" i="54"/>
  <c r="T11" i="54"/>
  <c r="AA10" i="54"/>
  <c r="W10" i="54"/>
  <c r="T10" i="54"/>
  <c r="I10" i="54"/>
  <c r="G10" i="54"/>
  <c r="AA9" i="54"/>
  <c r="X9" i="54"/>
  <c r="W9" i="54"/>
  <c r="T9" i="54"/>
  <c r="J9" i="54"/>
  <c r="G9" i="54"/>
  <c r="AA8" i="54"/>
  <c r="X8" i="54"/>
  <c r="W8" i="54"/>
  <c r="T8" i="54"/>
  <c r="J8" i="54"/>
  <c r="G8" i="54"/>
  <c r="K7" i="54"/>
  <c r="J7" i="54"/>
  <c r="G7" i="54"/>
  <c r="I51" i="55"/>
  <c r="G51" i="55"/>
  <c r="I49" i="55"/>
  <c r="G49" i="55"/>
  <c r="K48" i="55"/>
  <c r="J48" i="55"/>
  <c r="K47" i="55"/>
  <c r="J47" i="55"/>
  <c r="K46" i="55"/>
  <c r="J46" i="55"/>
  <c r="G46" i="55"/>
  <c r="O45" i="55"/>
  <c r="O43" i="55"/>
  <c r="I43" i="55"/>
  <c r="G43" i="55"/>
  <c r="K42" i="55"/>
  <c r="J42" i="55"/>
  <c r="K41" i="55"/>
  <c r="J41" i="55"/>
  <c r="K40" i="55"/>
  <c r="J40" i="55"/>
  <c r="O39" i="55"/>
  <c r="K39" i="55"/>
  <c r="J39" i="55"/>
  <c r="K38" i="55"/>
  <c r="J38" i="55"/>
  <c r="V37" i="55"/>
  <c r="T37" i="55"/>
  <c r="K37" i="55"/>
  <c r="J37" i="55"/>
  <c r="G37" i="55"/>
  <c r="K36" i="55"/>
  <c r="J36" i="55"/>
  <c r="G36" i="55"/>
  <c r="W35" i="55"/>
  <c r="T35" i="55"/>
  <c r="W34" i="55"/>
  <c r="T34" i="55"/>
  <c r="I33" i="55"/>
  <c r="G33" i="55"/>
  <c r="E33" i="55"/>
  <c r="W32" i="55"/>
  <c r="T32" i="55"/>
  <c r="K32" i="55"/>
  <c r="J32" i="55"/>
  <c r="G32" i="55"/>
  <c r="W31" i="55"/>
  <c r="T31" i="55"/>
  <c r="K31" i="55"/>
  <c r="J31" i="55"/>
  <c r="G31" i="55"/>
  <c r="W30" i="55"/>
  <c r="T30" i="55"/>
  <c r="K30" i="55"/>
  <c r="J30" i="55"/>
  <c r="G30" i="55"/>
  <c r="W29" i="55"/>
  <c r="T29" i="55"/>
  <c r="W28" i="55"/>
  <c r="T28" i="55"/>
  <c r="I28" i="55"/>
  <c r="G28" i="55"/>
  <c r="E28" i="55"/>
  <c r="W27" i="55"/>
  <c r="T27" i="55"/>
  <c r="W26" i="55"/>
  <c r="T26" i="55"/>
  <c r="J26" i="55"/>
  <c r="G26" i="55"/>
  <c r="J25" i="55"/>
  <c r="G25" i="55"/>
  <c r="W24" i="55"/>
  <c r="T24" i="55"/>
  <c r="K24" i="55"/>
  <c r="J24" i="55"/>
  <c r="G24" i="55"/>
  <c r="W23" i="55"/>
  <c r="T23" i="55"/>
  <c r="W22" i="55"/>
  <c r="T22" i="55"/>
  <c r="I22" i="55"/>
  <c r="G22" i="55"/>
  <c r="AA21" i="55"/>
  <c r="W21" i="55"/>
  <c r="T21" i="55"/>
  <c r="AA20" i="55"/>
  <c r="W20" i="55"/>
  <c r="T20" i="55"/>
  <c r="AA19" i="55"/>
  <c r="X19" i="55"/>
  <c r="W19" i="55"/>
  <c r="T19" i="55"/>
  <c r="AA18" i="55"/>
  <c r="X18" i="55"/>
  <c r="W18" i="55"/>
  <c r="T18" i="55"/>
  <c r="AA17" i="55"/>
  <c r="W17" i="55"/>
  <c r="T17" i="55"/>
  <c r="J17" i="55"/>
  <c r="G17" i="55"/>
  <c r="AA16" i="55"/>
  <c r="W16" i="55"/>
  <c r="T16" i="55"/>
  <c r="J16" i="55"/>
  <c r="G16" i="55"/>
  <c r="AA15" i="55"/>
  <c r="W15" i="55"/>
  <c r="T15" i="55"/>
  <c r="J15" i="55"/>
  <c r="G15" i="55"/>
  <c r="AA14" i="55"/>
  <c r="W14" i="55"/>
  <c r="T14" i="55"/>
  <c r="J14" i="55"/>
  <c r="G14" i="55"/>
  <c r="AA13" i="55"/>
  <c r="X13" i="55"/>
  <c r="W13" i="55"/>
  <c r="T13" i="55"/>
  <c r="K13" i="55"/>
  <c r="J13" i="55"/>
  <c r="G13" i="55"/>
  <c r="AA12" i="55"/>
  <c r="W12" i="55"/>
  <c r="T12" i="55"/>
  <c r="AA11" i="55"/>
  <c r="X11" i="55"/>
  <c r="W11" i="55"/>
  <c r="T11" i="55"/>
  <c r="AA10" i="55"/>
  <c r="W10" i="55"/>
  <c r="T10" i="55"/>
  <c r="I10" i="55"/>
  <c r="G10" i="55"/>
  <c r="AA9" i="55"/>
  <c r="X9" i="55"/>
  <c r="W9" i="55"/>
  <c r="T9" i="55"/>
  <c r="J9" i="55"/>
  <c r="G9" i="55"/>
  <c r="AA8" i="55"/>
  <c r="X8" i="55"/>
  <c r="W8" i="55"/>
  <c r="T8" i="55"/>
  <c r="J8" i="55"/>
  <c r="G8" i="55"/>
  <c r="K7" i="55"/>
  <c r="J7" i="55"/>
  <c r="G7" i="55"/>
  <c r="I51" i="56"/>
  <c r="G51" i="56"/>
  <c r="I49" i="56"/>
  <c r="G49" i="56"/>
  <c r="K48" i="56"/>
  <c r="J48" i="56"/>
  <c r="K47" i="56"/>
  <c r="J47" i="56"/>
  <c r="K46" i="56"/>
  <c r="J46" i="56"/>
  <c r="G46" i="56"/>
  <c r="O45" i="56"/>
  <c r="O43" i="56"/>
  <c r="I43" i="56"/>
  <c r="G43" i="56"/>
  <c r="K42" i="56"/>
  <c r="J42" i="56"/>
  <c r="K41" i="56"/>
  <c r="J41" i="56"/>
  <c r="K40" i="56"/>
  <c r="J40" i="56"/>
  <c r="O39" i="56"/>
  <c r="K39" i="56"/>
  <c r="J39" i="56"/>
  <c r="K38" i="56"/>
  <c r="J38" i="56"/>
  <c r="V37" i="56"/>
  <c r="T37" i="56"/>
  <c r="K37" i="56"/>
  <c r="J37" i="56"/>
  <c r="G37" i="56"/>
  <c r="K36" i="56"/>
  <c r="J36" i="56"/>
  <c r="G36" i="56"/>
  <c r="W35" i="56"/>
  <c r="T35" i="56"/>
  <c r="W34" i="56"/>
  <c r="T34" i="56"/>
  <c r="I33" i="56"/>
  <c r="G33" i="56"/>
  <c r="E33" i="56"/>
  <c r="W32" i="56"/>
  <c r="T32" i="56"/>
  <c r="K32" i="56"/>
  <c r="J32" i="56"/>
  <c r="G32" i="56"/>
  <c r="W31" i="56"/>
  <c r="T31" i="56"/>
  <c r="K31" i="56"/>
  <c r="J31" i="56"/>
  <c r="G31" i="56"/>
  <c r="W30" i="56"/>
  <c r="T30" i="56"/>
  <c r="K30" i="56"/>
  <c r="J30" i="56"/>
  <c r="G30" i="56"/>
  <c r="W29" i="56"/>
  <c r="T29" i="56"/>
  <c r="W28" i="56"/>
  <c r="T28" i="56"/>
  <c r="I28" i="56"/>
  <c r="G28" i="56"/>
  <c r="E28" i="56"/>
  <c r="W27" i="56"/>
  <c r="T27" i="56"/>
  <c r="W26" i="56"/>
  <c r="T26" i="56"/>
  <c r="J26" i="56"/>
  <c r="G26" i="56"/>
  <c r="J25" i="56"/>
  <c r="G25" i="56"/>
  <c r="W24" i="56"/>
  <c r="T24" i="56"/>
  <c r="K24" i="56"/>
  <c r="J24" i="56"/>
  <c r="G24" i="56"/>
  <c r="W23" i="56"/>
  <c r="T23" i="56"/>
  <c r="W22" i="56"/>
  <c r="T22" i="56"/>
  <c r="I22" i="56"/>
  <c r="G22" i="56"/>
  <c r="AA21" i="56"/>
  <c r="W21" i="56"/>
  <c r="T21" i="56"/>
  <c r="AA20" i="56"/>
  <c r="W20" i="56"/>
  <c r="T20" i="56"/>
  <c r="AA19" i="56"/>
  <c r="X19" i="56"/>
  <c r="W19" i="56"/>
  <c r="T19" i="56"/>
  <c r="AA18" i="56"/>
  <c r="X18" i="56"/>
  <c r="W18" i="56"/>
  <c r="T18" i="56"/>
  <c r="AA17" i="56"/>
  <c r="W17" i="56"/>
  <c r="T17" i="56"/>
  <c r="J17" i="56"/>
  <c r="G17" i="56"/>
  <c r="AA16" i="56"/>
  <c r="W16" i="56"/>
  <c r="T16" i="56"/>
  <c r="J16" i="56"/>
  <c r="G16" i="56"/>
  <c r="AA15" i="56"/>
  <c r="W15" i="56"/>
  <c r="T15" i="56"/>
  <c r="J15" i="56"/>
  <c r="G15" i="56"/>
  <c r="AA14" i="56"/>
  <c r="W14" i="56"/>
  <c r="T14" i="56"/>
  <c r="J14" i="56"/>
  <c r="G14" i="56"/>
  <c r="AA13" i="56"/>
  <c r="X13" i="56"/>
  <c r="W13" i="56"/>
  <c r="T13" i="56"/>
  <c r="K13" i="56"/>
  <c r="J13" i="56"/>
  <c r="G13" i="56"/>
  <c r="AA12" i="56"/>
  <c r="W12" i="56"/>
  <c r="T12" i="56"/>
  <c r="AA11" i="56"/>
  <c r="X11" i="56"/>
  <c r="W11" i="56"/>
  <c r="T11" i="56"/>
  <c r="AA10" i="56"/>
  <c r="W10" i="56"/>
  <c r="T10" i="56"/>
  <c r="I10" i="56"/>
  <c r="G10" i="56"/>
  <c r="AA9" i="56"/>
  <c r="X9" i="56"/>
  <c r="W9" i="56"/>
  <c r="T9" i="56"/>
  <c r="J9" i="56"/>
  <c r="G9" i="56"/>
  <c r="AA8" i="56"/>
  <c r="X8" i="56"/>
  <c r="W8" i="56"/>
  <c r="T8" i="56"/>
  <c r="J8" i="56"/>
  <c r="G8" i="56"/>
  <c r="K7" i="56"/>
  <c r="J7" i="56"/>
  <c r="G7" i="56"/>
  <c r="I53" i="34"/>
  <c r="G53" i="34"/>
  <c r="I51" i="34"/>
  <c r="G51" i="34"/>
  <c r="K50" i="34"/>
  <c r="J50" i="34"/>
  <c r="K49" i="34"/>
  <c r="J49" i="34"/>
  <c r="K48" i="34"/>
  <c r="J48" i="34"/>
  <c r="G48" i="34"/>
  <c r="O47" i="34"/>
  <c r="O45" i="34"/>
  <c r="I45" i="34"/>
  <c r="G45" i="34"/>
  <c r="K44" i="34"/>
  <c r="J44" i="34"/>
  <c r="K43" i="34"/>
  <c r="J43" i="34"/>
  <c r="K42" i="34"/>
  <c r="J42" i="34"/>
  <c r="O41" i="34"/>
  <c r="K41" i="34"/>
  <c r="J41" i="34"/>
  <c r="K40" i="34"/>
  <c r="J40" i="34"/>
  <c r="V39" i="34"/>
  <c r="T39" i="34"/>
  <c r="K39" i="34"/>
  <c r="J39" i="34"/>
  <c r="G39" i="34"/>
  <c r="K38" i="34"/>
  <c r="J38" i="34"/>
  <c r="G38" i="34"/>
  <c r="W37" i="34"/>
  <c r="T37" i="34"/>
  <c r="W36" i="34"/>
  <c r="T36" i="34"/>
  <c r="I35" i="34"/>
  <c r="G35" i="34"/>
  <c r="E35" i="34"/>
  <c r="W34" i="34"/>
  <c r="T34" i="34"/>
  <c r="K34" i="34"/>
  <c r="J34" i="34"/>
  <c r="G34" i="34"/>
  <c r="W33" i="34"/>
  <c r="T33" i="34"/>
  <c r="K33" i="34"/>
  <c r="J33" i="34"/>
  <c r="G33" i="34"/>
  <c r="W32" i="34"/>
  <c r="T32" i="34"/>
  <c r="K32" i="34"/>
  <c r="J32" i="34"/>
  <c r="G32" i="34"/>
  <c r="W31" i="34"/>
  <c r="T31" i="34"/>
  <c r="W30" i="34"/>
  <c r="T30" i="34"/>
  <c r="I30" i="34"/>
  <c r="G30" i="34"/>
  <c r="E30" i="34"/>
  <c r="W29" i="34"/>
  <c r="T29" i="34"/>
  <c r="W28" i="34"/>
  <c r="T28" i="34"/>
  <c r="J28" i="34"/>
  <c r="G28" i="34"/>
  <c r="J27" i="34"/>
  <c r="G27" i="34"/>
  <c r="W26" i="34"/>
  <c r="T26" i="34"/>
  <c r="K26" i="34"/>
  <c r="J26" i="34"/>
  <c r="G26" i="34"/>
  <c r="W25" i="34"/>
  <c r="T25" i="34"/>
  <c r="W24" i="34"/>
  <c r="T24" i="34"/>
  <c r="I24" i="34"/>
  <c r="G24" i="34"/>
  <c r="AA23" i="34"/>
  <c r="W23" i="34"/>
  <c r="T23" i="34"/>
  <c r="AA22" i="34"/>
  <c r="W22" i="34"/>
  <c r="T22" i="34"/>
  <c r="AA21" i="34"/>
  <c r="X21" i="34"/>
  <c r="W21" i="34"/>
  <c r="T21" i="34"/>
  <c r="AA20" i="34"/>
  <c r="X20" i="34"/>
  <c r="W20" i="34"/>
  <c r="T20" i="34"/>
  <c r="AA19" i="34"/>
  <c r="W19" i="34"/>
  <c r="T19" i="34"/>
  <c r="J19" i="34"/>
  <c r="G19" i="34"/>
  <c r="AA18" i="34"/>
  <c r="W18" i="34"/>
  <c r="T18" i="34"/>
  <c r="J18" i="34"/>
  <c r="G18" i="34"/>
  <c r="AA17" i="34"/>
  <c r="W17" i="34"/>
  <c r="T17" i="34"/>
  <c r="J17" i="34"/>
  <c r="G17" i="34"/>
  <c r="AA16" i="34"/>
  <c r="W16" i="34"/>
  <c r="T16" i="34"/>
  <c r="J16" i="34"/>
  <c r="G16" i="34"/>
  <c r="AA15" i="34"/>
  <c r="X15" i="34"/>
  <c r="W15" i="34"/>
  <c r="T15" i="34"/>
  <c r="K15" i="34"/>
  <c r="J15" i="34"/>
  <c r="G15" i="34"/>
  <c r="AA14" i="34"/>
  <c r="W14" i="34"/>
  <c r="T14" i="34"/>
  <c r="AA13" i="34"/>
  <c r="X13" i="34"/>
  <c r="W13" i="34"/>
  <c r="T13" i="34"/>
  <c r="AA12" i="34"/>
  <c r="W12" i="34"/>
  <c r="T12" i="34"/>
  <c r="I12" i="34"/>
  <c r="G12" i="34"/>
  <c r="AA11" i="34"/>
  <c r="X11" i="34"/>
  <c r="W11" i="34"/>
  <c r="T11" i="34"/>
  <c r="J11" i="34"/>
  <c r="G11" i="34"/>
  <c r="AA10" i="34"/>
  <c r="X10" i="34"/>
  <c r="W10" i="34"/>
  <c r="T10" i="34"/>
  <c r="J10" i="34"/>
  <c r="G10" i="34"/>
  <c r="K9" i="34"/>
  <c r="J9" i="34"/>
  <c r="G9" i="34"/>
  <c r="I53" i="26"/>
  <c r="G53" i="26"/>
  <c r="I51" i="26"/>
  <c r="G51" i="26"/>
  <c r="K50" i="26"/>
  <c r="J50" i="26"/>
  <c r="K49" i="26"/>
  <c r="J49" i="26"/>
  <c r="K48" i="26"/>
  <c r="J48" i="26"/>
  <c r="G48" i="26"/>
  <c r="O47" i="26"/>
  <c r="O45" i="26"/>
  <c r="I45" i="26"/>
  <c r="G45" i="26"/>
  <c r="K44" i="26"/>
  <c r="J44" i="26"/>
  <c r="K43" i="26"/>
  <c r="J43" i="26"/>
  <c r="K42" i="26"/>
  <c r="J42" i="26"/>
  <c r="O41" i="26"/>
  <c r="K41" i="26"/>
  <c r="J41" i="26"/>
  <c r="K40" i="26"/>
  <c r="J40" i="26"/>
  <c r="V39" i="26"/>
  <c r="T39" i="26"/>
  <c r="K39" i="26"/>
  <c r="J39" i="26"/>
  <c r="G39" i="26"/>
  <c r="K38" i="26"/>
  <c r="J38" i="26"/>
  <c r="G38" i="26"/>
  <c r="W37" i="26"/>
  <c r="T37" i="26"/>
  <c r="W36" i="26"/>
  <c r="T36" i="26"/>
  <c r="I35" i="26"/>
  <c r="G35" i="26"/>
  <c r="E35" i="26"/>
  <c r="W34" i="26"/>
  <c r="T34" i="26"/>
  <c r="K34" i="26"/>
  <c r="J34" i="26"/>
  <c r="G34" i="26"/>
  <c r="W33" i="26"/>
  <c r="T33" i="26"/>
  <c r="K33" i="26"/>
  <c r="J33" i="26"/>
  <c r="G33" i="26"/>
  <c r="W32" i="26"/>
  <c r="T32" i="26"/>
  <c r="K32" i="26"/>
  <c r="J32" i="26"/>
  <c r="G32" i="26"/>
  <c r="W31" i="26"/>
  <c r="T31" i="26"/>
  <c r="W30" i="26"/>
  <c r="T30" i="26"/>
  <c r="I30" i="26"/>
  <c r="G30" i="26"/>
  <c r="E30" i="26"/>
  <c r="W29" i="26"/>
  <c r="T29" i="26"/>
  <c r="W28" i="26"/>
  <c r="T28" i="26"/>
  <c r="J28" i="26"/>
  <c r="G28" i="26"/>
  <c r="J27" i="26"/>
  <c r="G27" i="26"/>
  <c r="W26" i="26"/>
  <c r="T26" i="26"/>
  <c r="K26" i="26"/>
  <c r="J26" i="26"/>
  <c r="G26" i="26"/>
  <c r="W25" i="26"/>
  <c r="T25" i="26"/>
  <c r="W24" i="26"/>
  <c r="T24" i="26"/>
  <c r="I24" i="26"/>
  <c r="G24" i="26"/>
  <c r="AA23" i="26"/>
  <c r="W23" i="26"/>
  <c r="T23" i="26"/>
  <c r="AA22" i="26"/>
  <c r="W22" i="26"/>
  <c r="T22" i="26"/>
  <c r="AA21" i="26"/>
  <c r="X21" i="26"/>
  <c r="W21" i="26"/>
  <c r="T21" i="26"/>
  <c r="AA20" i="26"/>
  <c r="X20" i="26"/>
  <c r="W20" i="26"/>
  <c r="T20" i="26"/>
  <c r="AA19" i="26"/>
  <c r="W19" i="26"/>
  <c r="T19" i="26"/>
  <c r="J19" i="26"/>
  <c r="G19" i="26"/>
  <c r="AA18" i="26"/>
  <c r="W18" i="26"/>
  <c r="T18" i="26"/>
  <c r="J18" i="26"/>
  <c r="G18" i="26"/>
  <c r="AA17" i="26"/>
  <c r="W17" i="26"/>
  <c r="T17" i="26"/>
  <c r="J17" i="26"/>
  <c r="G17" i="26"/>
  <c r="AA16" i="26"/>
  <c r="W16" i="26"/>
  <c r="T16" i="26"/>
  <c r="J16" i="26"/>
  <c r="G16" i="26"/>
  <c r="AA15" i="26"/>
  <c r="X15" i="26"/>
  <c r="W15" i="26"/>
  <c r="T15" i="26"/>
  <c r="K15" i="26"/>
  <c r="J15" i="26"/>
  <c r="G15" i="26"/>
  <c r="AA14" i="26"/>
  <c r="W14" i="26"/>
  <c r="T14" i="26"/>
  <c r="AA13" i="26"/>
  <c r="X13" i="26"/>
  <c r="W13" i="26"/>
  <c r="T13" i="26"/>
  <c r="AA12" i="26"/>
  <c r="W12" i="26"/>
  <c r="T12" i="26"/>
  <c r="I12" i="26"/>
  <c r="G12" i="26"/>
  <c r="AA11" i="26"/>
  <c r="X11" i="26"/>
  <c r="W11" i="26"/>
  <c r="T11" i="26"/>
  <c r="J11" i="26"/>
  <c r="G11" i="26"/>
  <c r="AA10" i="26"/>
  <c r="X10" i="26"/>
  <c r="W10" i="26"/>
  <c r="T10" i="26"/>
  <c r="J10" i="26"/>
  <c r="G10" i="26"/>
  <c r="K9" i="26"/>
  <c r="J9" i="26"/>
  <c r="G9" i="26"/>
  <c r="I53" i="36"/>
  <c r="G53" i="36"/>
  <c r="I51" i="36"/>
  <c r="G51" i="36"/>
  <c r="K50" i="36"/>
  <c r="J50" i="36"/>
  <c r="K49" i="36"/>
  <c r="J49" i="36"/>
  <c r="K48" i="36"/>
  <c r="J48" i="36"/>
  <c r="G48" i="36"/>
  <c r="O47" i="36"/>
  <c r="O45" i="36"/>
  <c r="I45" i="36"/>
  <c r="G45" i="36"/>
  <c r="K44" i="36"/>
  <c r="J44" i="36"/>
  <c r="K43" i="36"/>
  <c r="J43" i="36"/>
  <c r="K42" i="36"/>
  <c r="J42" i="36"/>
  <c r="O41" i="36"/>
  <c r="K41" i="36"/>
  <c r="J41" i="36"/>
  <c r="K40" i="36"/>
  <c r="J40" i="36"/>
  <c r="V39" i="36"/>
  <c r="T39" i="36"/>
  <c r="K39" i="36"/>
  <c r="J39" i="36"/>
  <c r="G39" i="36"/>
  <c r="K38" i="36"/>
  <c r="J38" i="36"/>
  <c r="G38" i="36"/>
  <c r="W37" i="36"/>
  <c r="T37" i="36"/>
  <c r="W36" i="36"/>
  <c r="T36" i="36"/>
  <c r="I35" i="36"/>
  <c r="G35" i="36"/>
  <c r="E35" i="36"/>
  <c r="W34" i="36"/>
  <c r="T34" i="36"/>
  <c r="K34" i="36"/>
  <c r="J34" i="36"/>
  <c r="G34" i="36"/>
  <c r="W33" i="36"/>
  <c r="T33" i="36"/>
  <c r="K33" i="36"/>
  <c r="J33" i="36"/>
  <c r="G33" i="36"/>
  <c r="W32" i="36"/>
  <c r="T32" i="36"/>
  <c r="K32" i="36"/>
  <c r="J32" i="36"/>
  <c r="G32" i="36"/>
  <c r="W31" i="36"/>
  <c r="T31" i="36"/>
  <c r="W30" i="36"/>
  <c r="T30" i="36"/>
  <c r="I30" i="36"/>
  <c r="G30" i="36"/>
  <c r="E30" i="36"/>
  <c r="W29" i="36"/>
  <c r="T29" i="36"/>
  <c r="W28" i="36"/>
  <c r="T28" i="36"/>
  <c r="J28" i="36"/>
  <c r="G28" i="36"/>
  <c r="J27" i="36"/>
  <c r="G27" i="36"/>
  <c r="W26" i="36"/>
  <c r="T26" i="36"/>
  <c r="K26" i="36"/>
  <c r="J26" i="36"/>
  <c r="G26" i="36"/>
  <c r="W25" i="36"/>
  <c r="T25" i="36"/>
  <c r="W24" i="36"/>
  <c r="T24" i="36"/>
  <c r="I24" i="36"/>
  <c r="G24" i="36"/>
  <c r="AA23" i="36"/>
  <c r="W23" i="36"/>
  <c r="T23" i="36"/>
  <c r="AA22" i="36"/>
  <c r="W22" i="36"/>
  <c r="T22" i="36"/>
  <c r="AA21" i="36"/>
  <c r="X21" i="36"/>
  <c r="W21" i="36"/>
  <c r="T21" i="36"/>
  <c r="AA20" i="36"/>
  <c r="X20" i="36"/>
  <c r="W20" i="36"/>
  <c r="T20" i="36"/>
  <c r="AA19" i="36"/>
  <c r="W19" i="36"/>
  <c r="T19" i="36"/>
  <c r="J19" i="36"/>
  <c r="G19" i="36"/>
  <c r="AA18" i="36"/>
  <c r="W18" i="36"/>
  <c r="T18" i="36"/>
  <c r="J18" i="36"/>
  <c r="G18" i="36"/>
  <c r="AA17" i="36"/>
  <c r="W17" i="36"/>
  <c r="T17" i="36"/>
  <c r="J17" i="36"/>
  <c r="G17" i="36"/>
  <c r="AA16" i="36"/>
  <c r="W16" i="36"/>
  <c r="T16" i="36"/>
  <c r="J16" i="36"/>
  <c r="G16" i="36"/>
  <c r="AA15" i="36"/>
  <c r="X15" i="36"/>
  <c r="W15" i="36"/>
  <c r="T15" i="36"/>
  <c r="K15" i="36"/>
  <c r="J15" i="36"/>
  <c r="G15" i="36"/>
  <c r="AA14" i="36"/>
  <c r="W14" i="36"/>
  <c r="T14" i="36"/>
  <c r="AA13" i="36"/>
  <c r="X13" i="36"/>
  <c r="W13" i="36"/>
  <c r="T13" i="36"/>
  <c r="AA12" i="36"/>
  <c r="W12" i="36"/>
  <c r="T12" i="36"/>
  <c r="I12" i="36"/>
  <c r="G12" i="36"/>
  <c r="AA11" i="36"/>
  <c r="X11" i="36"/>
  <c r="W11" i="36"/>
  <c r="T11" i="36"/>
  <c r="J11" i="36"/>
  <c r="G11" i="36"/>
  <c r="AA10" i="36"/>
  <c r="X10" i="36"/>
  <c r="W10" i="36"/>
  <c r="T10" i="36"/>
  <c r="J10" i="36"/>
  <c r="G10" i="36"/>
  <c r="K9" i="36"/>
  <c r="J9" i="36"/>
  <c r="G9" i="36"/>
  <c r="I53" i="43"/>
  <c r="G53" i="43"/>
  <c r="I51" i="43"/>
  <c r="G51" i="43"/>
  <c r="K50" i="43"/>
  <c r="J50" i="43"/>
  <c r="K49" i="43"/>
  <c r="J49" i="43"/>
  <c r="K48" i="43"/>
  <c r="J48" i="43"/>
  <c r="G48" i="43"/>
  <c r="O47" i="43"/>
  <c r="O45" i="43"/>
  <c r="I45" i="43"/>
  <c r="G45" i="43"/>
  <c r="K44" i="43"/>
  <c r="J44" i="43"/>
  <c r="K43" i="43"/>
  <c r="J43" i="43"/>
  <c r="K42" i="43"/>
  <c r="J42" i="43"/>
  <c r="O41" i="43"/>
  <c r="K41" i="43"/>
  <c r="J41" i="43"/>
  <c r="K40" i="43"/>
  <c r="J40" i="43"/>
  <c r="V39" i="43"/>
  <c r="T39" i="43"/>
  <c r="K39" i="43"/>
  <c r="J39" i="43"/>
  <c r="G39" i="43"/>
  <c r="K38" i="43"/>
  <c r="J38" i="43"/>
  <c r="G38" i="43"/>
  <c r="W37" i="43"/>
  <c r="T37" i="43"/>
  <c r="W36" i="43"/>
  <c r="T36" i="43"/>
  <c r="I35" i="43"/>
  <c r="G35" i="43"/>
  <c r="E35" i="43"/>
  <c r="W34" i="43"/>
  <c r="T34" i="43"/>
  <c r="K34" i="43"/>
  <c r="J34" i="43"/>
  <c r="G34" i="43"/>
  <c r="W33" i="43"/>
  <c r="T33" i="43"/>
  <c r="K33" i="43"/>
  <c r="J33" i="43"/>
  <c r="G33" i="43"/>
  <c r="W32" i="43"/>
  <c r="T32" i="43"/>
  <c r="K32" i="43"/>
  <c r="J32" i="43"/>
  <c r="G32" i="43"/>
  <c r="W31" i="43"/>
  <c r="T31" i="43"/>
  <c r="W30" i="43"/>
  <c r="T30" i="43"/>
  <c r="I30" i="43"/>
  <c r="G30" i="43"/>
  <c r="E30" i="43"/>
  <c r="W29" i="43"/>
  <c r="T29" i="43"/>
  <c r="W28" i="43"/>
  <c r="T28" i="43"/>
  <c r="J28" i="43"/>
  <c r="G28" i="43"/>
  <c r="J27" i="43"/>
  <c r="G27" i="43"/>
  <c r="W26" i="43"/>
  <c r="T26" i="43"/>
  <c r="K26" i="43"/>
  <c r="J26" i="43"/>
  <c r="G26" i="43"/>
  <c r="W25" i="43"/>
  <c r="T25" i="43"/>
  <c r="W24" i="43"/>
  <c r="T24" i="43"/>
  <c r="I24" i="43"/>
  <c r="G24" i="43"/>
  <c r="AA23" i="43"/>
  <c r="W23" i="43"/>
  <c r="T23" i="43"/>
  <c r="AA22" i="43"/>
  <c r="W22" i="43"/>
  <c r="T22" i="43"/>
  <c r="AA21" i="43"/>
  <c r="X21" i="43"/>
  <c r="W21" i="43"/>
  <c r="T21" i="43"/>
  <c r="AA20" i="43"/>
  <c r="X20" i="43"/>
  <c r="W20" i="43"/>
  <c r="T20" i="43"/>
  <c r="AA19" i="43"/>
  <c r="W19" i="43"/>
  <c r="T19" i="43"/>
  <c r="J19" i="43"/>
  <c r="G19" i="43"/>
  <c r="AA18" i="43"/>
  <c r="W18" i="43"/>
  <c r="T18" i="43"/>
  <c r="J18" i="43"/>
  <c r="G18" i="43"/>
  <c r="AA17" i="43"/>
  <c r="W17" i="43"/>
  <c r="T17" i="43"/>
  <c r="J17" i="43"/>
  <c r="G17" i="43"/>
  <c r="AA16" i="43"/>
  <c r="W16" i="43"/>
  <c r="T16" i="43"/>
  <c r="J16" i="43"/>
  <c r="G16" i="43"/>
  <c r="AA15" i="43"/>
  <c r="X15" i="43"/>
  <c r="W15" i="43"/>
  <c r="T15" i="43"/>
  <c r="K15" i="43"/>
  <c r="J15" i="43"/>
  <c r="G15" i="43"/>
  <c r="AA14" i="43"/>
  <c r="W14" i="43"/>
  <c r="T14" i="43"/>
  <c r="AA13" i="43"/>
  <c r="X13" i="43"/>
  <c r="W13" i="43"/>
  <c r="T13" i="43"/>
  <c r="AA12" i="43"/>
  <c r="W12" i="43"/>
  <c r="T12" i="43"/>
  <c r="I12" i="43"/>
  <c r="G12" i="43"/>
  <c r="AA11" i="43"/>
  <c r="X11" i="43"/>
  <c r="W11" i="43"/>
  <c r="T11" i="43"/>
  <c r="J11" i="43"/>
  <c r="G11" i="43"/>
  <c r="AA10" i="43"/>
  <c r="X10" i="43"/>
  <c r="W10" i="43"/>
  <c r="T10" i="43"/>
  <c r="J10" i="43"/>
  <c r="G10" i="43"/>
  <c r="K9" i="43"/>
  <c r="J9" i="43"/>
  <c r="G9" i="43"/>
  <c r="I53" i="57"/>
  <c r="G53" i="57"/>
  <c r="I51" i="57"/>
  <c r="G51" i="57"/>
  <c r="K50" i="57"/>
  <c r="J50" i="57"/>
  <c r="K49" i="57"/>
  <c r="J49" i="57"/>
  <c r="K48" i="57"/>
  <c r="J48" i="57"/>
  <c r="G48" i="57"/>
  <c r="O47" i="57"/>
  <c r="O45" i="57"/>
  <c r="I45" i="57"/>
  <c r="G45" i="57"/>
  <c r="K44" i="57"/>
  <c r="J44" i="57"/>
  <c r="K43" i="57"/>
  <c r="J43" i="57"/>
  <c r="K42" i="57"/>
  <c r="J42" i="57"/>
  <c r="O41" i="57"/>
  <c r="K41" i="57"/>
  <c r="J41" i="57"/>
  <c r="K40" i="57"/>
  <c r="J40" i="57"/>
  <c r="V39" i="57"/>
  <c r="T39" i="57"/>
  <c r="K39" i="57"/>
  <c r="J39" i="57"/>
  <c r="G39" i="57"/>
  <c r="K38" i="57"/>
  <c r="J38" i="57"/>
  <c r="G38" i="57"/>
  <c r="W37" i="57"/>
  <c r="T37" i="57"/>
  <c r="W36" i="57"/>
  <c r="T36" i="57"/>
  <c r="I35" i="57"/>
  <c r="G35" i="57"/>
  <c r="E35" i="57"/>
  <c r="W34" i="57"/>
  <c r="T34" i="57"/>
  <c r="K34" i="57"/>
  <c r="J34" i="57"/>
  <c r="G34" i="57"/>
  <c r="W33" i="57"/>
  <c r="T33" i="57"/>
  <c r="K33" i="57"/>
  <c r="J33" i="57"/>
  <c r="G33" i="57"/>
  <c r="W32" i="57"/>
  <c r="T32" i="57"/>
  <c r="K32" i="57"/>
  <c r="J32" i="57"/>
  <c r="G32" i="57"/>
  <c r="W31" i="57"/>
  <c r="T31" i="57"/>
  <c r="W30" i="57"/>
  <c r="T30" i="57"/>
  <c r="I30" i="57"/>
  <c r="G30" i="57"/>
  <c r="E30" i="57"/>
  <c r="W29" i="57"/>
  <c r="T29" i="57"/>
  <c r="W28" i="57"/>
  <c r="T28" i="57"/>
  <c r="J28" i="57"/>
  <c r="G28" i="57"/>
  <c r="J27" i="57"/>
  <c r="G27" i="57"/>
  <c r="W26" i="57"/>
  <c r="T26" i="57"/>
  <c r="K26" i="57"/>
  <c r="J26" i="57"/>
  <c r="G26" i="57"/>
  <c r="W25" i="57"/>
  <c r="T25" i="57"/>
  <c r="W24" i="57"/>
  <c r="T24" i="57"/>
  <c r="I24" i="57"/>
  <c r="G24" i="57"/>
  <c r="AA23" i="57"/>
  <c r="W23" i="57"/>
  <c r="T23" i="57"/>
  <c r="AA22" i="57"/>
  <c r="W22" i="57"/>
  <c r="T22" i="57"/>
  <c r="AA21" i="57"/>
  <c r="X21" i="57"/>
  <c r="W21" i="57"/>
  <c r="T21" i="57"/>
  <c r="AA20" i="57"/>
  <c r="X20" i="57"/>
  <c r="W20" i="57"/>
  <c r="T20" i="57"/>
  <c r="AA19" i="57"/>
  <c r="W19" i="57"/>
  <c r="T19" i="57"/>
  <c r="J19" i="57"/>
  <c r="G19" i="57"/>
  <c r="AA18" i="57"/>
  <c r="W18" i="57"/>
  <c r="T18" i="57"/>
  <c r="J18" i="57"/>
  <c r="G18" i="57"/>
  <c r="AA17" i="57"/>
  <c r="W17" i="57"/>
  <c r="T17" i="57"/>
  <c r="J17" i="57"/>
  <c r="G17" i="57"/>
  <c r="AA16" i="57"/>
  <c r="W16" i="57"/>
  <c r="T16" i="57"/>
  <c r="J16" i="57"/>
  <c r="G16" i="57"/>
  <c r="AA15" i="57"/>
  <c r="X15" i="57"/>
  <c r="W15" i="57"/>
  <c r="T15" i="57"/>
  <c r="K15" i="57"/>
  <c r="J15" i="57"/>
  <c r="G15" i="57"/>
  <c r="AA14" i="57"/>
  <c r="W14" i="57"/>
  <c r="T14" i="57"/>
  <c r="AA13" i="57"/>
  <c r="X13" i="57"/>
  <c r="W13" i="57"/>
  <c r="T13" i="57"/>
  <c r="AA12" i="57"/>
  <c r="W12" i="57"/>
  <c r="T12" i="57"/>
  <c r="I12" i="57"/>
  <c r="G12" i="57"/>
  <c r="AA11" i="57"/>
  <c r="X11" i="57"/>
  <c r="W11" i="57"/>
  <c r="T11" i="57"/>
  <c r="J11" i="57"/>
  <c r="G11" i="57"/>
  <c r="AA10" i="57"/>
  <c r="X10" i="57"/>
  <c r="W10" i="57"/>
  <c r="T10" i="57"/>
  <c r="J10" i="57"/>
  <c r="G10" i="57"/>
  <c r="K9" i="57"/>
  <c r="J9" i="57"/>
  <c r="G9" i="57"/>
  <c r="I53" i="30"/>
  <c r="G53" i="30"/>
  <c r="I51" i="30"/>
  <c r="G51" i="30"/>
  <c r="K50" i="30"/>
  <c r="J50" i="30"/>
  <c r="K49" i="30"/>
  <c r="J49" i="30"/>
  <c r="K48" i="30"/>
  <c r="J48" i="30"/>
  <c r="G48" i="30"/>
  <c r="O47" i="30"/>
  <c r="O45" i="30"/>
  <c r="I45" i="30"/>
  <c r="G45" i="30"/>
  <c r="K44" i="30"/>
  <c r="J44" i="30"/>
  <c r="K43" i="30"/>
  <c r="J43" i="30"/>
  <c r="K42" i="30"/>
  <c r="J42" i="30"/>
  <c r="O41" i="30"/>
  <c r="K41" i="30"/>
  <c r="J41" i="30"/>
  <c r="K40" i="30"/>
  <c r="J40" i="30"/>
  <c r="V39" i="30"/>
  <c r="T39" i="30"/>
  <c r="K39" i="30"/>
  <c r="J39" i="30"/>
  <c r="G39" i="30"/>
  <c r="K38" i="30"/>
  <c r="J38" i="30"/>
  <c r="G38" i="30"/>
  <c r="W37" i="30"/>
  <c r="T37" i="30"/>
  <c r="W36" i="30"/>
  <c r="T36" i="30"/>
  <c r="I35" i="30"/>
  <c r="G35" i="30"/>
  <c r="E35" i="30"/>
  <c r="W34" i="30"/>
  <c r="T34" i="30"/>
  <c r="K34" i="30"/>
  <c r="J34" i="30"/>
  <c r="G34" i="30"/>
  <c r="W33" i="30"/>
  <c r="T33" i="30"/>
  <c r="K33" i="30"/>
  <c r="J33" i="30"/>
  <c r="G33" i="30"/>
  <c r="W32" i="30"/>
  <c r="T32" i="30"/>
  <c r="K32" i="30"/>
  <c r="J32" i="30"/>
  <c r="G32" i="30"/>
  <c r="W31" i="30"/>
  <c r="T31" i="30"/>
  <c r="W30" i="30"/>
  <c r="T30" i="30"/>
  <c r="I30" i="30"/>
  <c r="G30" i="30"/>
  <c r="E30" i="30"/>
  <c r="W29" i="30"/>
  <c r="T29" i="30"/>
  <c r="W28" i="30"/>
  <c r="T28" i="30"/>
  <c r="J28" i="30"/>
  <c r="G28" i="30"/>
  <c r="J27" i="30"/>
  <c r="G27" i="30"/>
  <c r="W26" i="30"/>
  <c r="T26" i="30"/>
  <c r="K26" i="30"/>
  <c r="J26" i="30"/>
  <c r="G26" i="30"/>
  <c r="W25" i="30"/>
  <c r="T25" i="30"/>
  <c r="W24" i="30"/>
  <c r="T24" i="30"/>
  <c r="I24" i="30"/>
  <c r="G24" i="30"/>
  <c r="AA23" i="30"/>
  <c r="W23" i="30"/>
  <c r="T23" i="30"/>
  <c r="AA22" i="30"/>
  <c r="W22" i="30"/>
  <c r="T22" i="30"/>
  <c r="AA21" i="30"/>
  <c r="X21" i="30"/>
  <c r="W21" i="30"/>
  <c r="T21" i="30"/>
  <c r="AA20" i="30"/>
  <c r="X20" i="30"/>
  <c r="W20" i="30"/>
  <c r="T20" i="30"/>
  <c r="AA19" i="30"/>
  <c r="W19" i="30"/>
  <c r="T19" i="30"/>
  <c r="J19" i="30"/>
  <c r="G19" i="30"/>
  <c r="AA18" i="30"/>
  <c r="W18" i="30"/>
  <c r="T18" i="30"/>
  <c r="J18" i="30"/>
  <c r="G18" i="30"/>
  <c r="AA17" i="30"/>
  <c r="W17" i="30"/>
  <c r="T17" i="30"/>
  <c r="J17" i="30"/>
  <c r="G17" i="30"/>
  <c r="AA16" i="30"/>
  <c r="W16" i="30"/>
  <c r="T16" i="30"/>
  <c r="J16" i="30"/>
  <c r="G16" i="30"/>
  <c r="AA15" i="30"/>
  <c r="X15" i="30"/>
  <c r="W15" i="30"/>
  <c r="T15" i="30"/>
  <c r="K15" i="30"/>
  <c r="J15" i="30"/>
  <c r="G15" i="30"/>
  <c r="AA14" i="30"/>
  <c r="W14" i="30"/>
  <c r="T14" i="30"/>
  <c r="AA13" i="30"/>
  <c r="X13" i="30"/>
  <c r="W13" i="30"/>
  <c r="T13" i="30"/>
  <c r="AA12" i="30"/>
  <c r="W12" i="30"/>
  <c r="T12" i="30"/>
  <c r="I12" i="30"/>
  <c r="G12" i="30"/>
  <c r="AA11" i="30"/>
  <c r="X11" i="30"/>
  <c r="W11" i="30"/>
  <c r="T11" i="30"/>
  <c r="J11" i="30"/>
  <c r="G11" i="30"/>
  <c r="AA10" i="30"/>
  <c r="X10" i="30"/>
  <c r="W10" i="30"/>
  <c r="T10" i="30"/>
  <c r="J10" i="30"/>
  <c r="G10" i="30"/>
  <c r="K9" i="30"/>
  <c r="J9" i="30"/>
  <c r="G9" i="30"/>
  <c r="I53" i="28"/>
  <c r="G53" i="28"/>
  <c r="I51" i="28"/>
  <c r="G51" i="28"/>
  <c r="K50" i="28"/>
  <c r="J50" i="28"/>
  <c r="K49" i="28"/>
  <c r="J49" i="28"/>
  <c r="K48" i="28"/>
  <c r="J48" i="28"/>
  <c r="G48" i="28"/>
  <c r="O47" i="28"/>
  <c r="O45" i="28"/>
  <c r="I45" i="28"/>
  <c r="G45" i="28"/>
  <c r="K44" i="28"/>
  <c r="J44" i="28"/>
  <c r="K43" i="28"/>
  <c r="J43" i="28"/>
  <c r="K42" i="28"/>
  <c r="J42" i="28"/>
  <c r="O41" i="28"/>
  <c r="K41" i="28"/>
  <c r="J41" i="28"/>
  <c r="K40" i="28"/>
  <c r="J40" i="28"/>
  <c r="V39" i="28"/>
  <c r="T39" i="28"/>
  <c r="K39" i="28"/>
  <c r="J39" i="28"/>
  <c r="G39" i="28"/>
  <c r="K38" i="28"/>
  <c r="J38" i="28"/>
  <c r="G38" i="28"/>
  <c r="W37" i="28"/>
  <c r="T37" i="28"/>
  <c r="W36" i="28"/>
  <c r="T36" i="28"/>
  <c r="I35" i="28"/>
  <c r="G35" i="28"/>
  <c r="E35" i="28"/>
  <c r="W34" i="28"/>
  <c r="T34" i="28"/>
  <c r="K34" i="28"/>
  <c r="J34" i="28"/>
  <c r="G34" i="28"/>
  <c r="W33" i="28"/>
  <c r="T33" i="28"/>
  <c r="K33" i="28"/>
  <c r="J33" i="28"/>
  <c r="G33" i="28"/>
  <c r="W32" i="28"/>
  <c r="T32" i="28"/>
  <c r="K32" i="28"/>
  <c r="J32" i="28"/>
  <c r="G32" i="28"/>
  <c r="W31" i="28"/>
  <c r="T31" i="28"/>
  <c r="W30" i="28"/>
  <c r="T30" i="28"/>
  <c r="I30" i="28"/>
  <c r="G30" i="28"/>
  <c r="E30" i="28"/>
  <c r="W29" i="28"/>
  <c r="T29" i="28"/>
  <c r="W28" i="28"/>
  <c r="T28" i="28"/>
  <c r="J28" i="28"/>
  <c r="G28" i="28"/>
  <c r="J27" i="28"/>
  <c r="G27" i="28"/>
  <c r="W26" i="28"/>
  <c r="T26" i="28"/>
  <c r="K26" i="28"/>
  <c r="J26" i="28"/>
  <c r="G26" i="28"/>
  <c r="W25" i="28"/>
  <c r="T25" i="28"/>
  <c r="W24" i="28"/>
  <c r="T24" i="28"/>
  <c r="I24" i="28"/>
  <c r="G24" i="28"/>
  <c r="AA23" i="28"/>
  <c r="W23" i="28"/>
  <c r="T23" i="28"/>
  <c r="AA22" i="28"/>
  <c r="W22" i="28"/>
  <c r="T22" i="28"/>
  <c r="AA21" i="28"/>
  <c r="X21" i="28"/>
  <c r="W21" i="28"/>
  <c r="T21" i="28"/>
  <c r="AA20" i="28"/>
  <c r="X20" i="28"/>
  <c r="W20" i="28"/>
  <c r="T20" i="28"/>
  <c r="AA19" i="28"/>
  <c r="W19" i="28"/>
  <c r="T19" i="28"/>
  <c r="J19" i="28"/>
  <c r="G19" i="28"/>
  <c r="AA18" i="28"/>
  <c r="W18" i="28"/>
  <c r="T18" i="28"/>
  <c r="J18" i="28"/>
  <c r="G18" i="28"/>
  <c r="AA17" i="28"/>
  <c r="W17" i="28"/>
  <c r="T17" i="28"/>
  <c r="J17" i="28"/>
  <c r="G17" i="28"/>
  <c r="AA16" i="28"/>
  <c r="W16" i="28"/>
  <c r="T16" i="28"/>
  <c r="J16" i="28"/>
  <c r="G16" i="28"/>
  <c r="AA15" i="28"/>
  <c r="X15" i="28"/>
  <c r="W15" i="28"/>
  <c r="T15" i="28"/>
  <c r="K15" i="28"/>
  <c r="J15" i="28"/>
  <c r="G15" i="28"/>
  <c r="AA14" i="28"/>
  <c r="W14" i="28"/>
  <c r="T14" i="28"/>
  <c r="AA13" i="28"/>
  <c r="X13" i="28"/>
  <c r="W13" i="28"/>
  <c r="T13" i="28"/>
  <c r="AA12" i="28"/>
  <c r="W12" i="28"/>
  <c r="T12" i="28"/>
  <c r="I12" i="28"/>
  <c r="G12" i="28"/>
  <c r="AA11" i="28"/>
  <c r="X11" i="28"/>
  <c r="W11" i="28"/>
  <c r="T11" i="28"/>
  <c r="J11" i="28"/>
  <c r="G11" i="28"/>
  <c r="AA10" i="28"/>
  <c r="X10" i="28"/>
  <c r="W10" i="28"/>
  <c r="T10" i="28"/>
  <c r="J10" i="28"/>
  <c r="G10" i="28"/>
  <c r="K9" i="28"/>
  <c r="J9" i="28"/>
  <c r="G9" i="28"/>
  <c r="I51" i="52"/>
  <c r="G51" i="52"/>
  <c r="I49" i="52"/>
  <c r="G49" i="52"/>
  <c r="K48" i="52"/>
  <c r="J48" i="52"/>
  <c r="K47" i="52"/>
  <c r="J47" i="52"/>
  <c r="K46" i="52"/>
  <c r="J46" i="52"/>
  <c r="G46" i="52"/>
  <c r="O45" i="52"/>
  <c r="O43" i="52"/>
  <c r="I43" i="52"/>
  <c r="G43" i="52"/>
  <c r="K42" i="52"/>
  <c r="J42" i="52"/>
  <c r="K41" i="52"/>
  <c r="J41" i="52"/>
  <c r="K40" i="52"/>
  <c r="J40" i="52"/>
  <c r="O39" i="52"/>
  <c r="K39" i="52"/>
  <c r="J39" i="52"/>
  <c r="K38" i="52"/>
  <c r="J38" i="52"/>
  <c r="V37" i="52"/>
  <c r="T37" i="52"/>
  <c r="K37" i="52"/>
  <c r="J37" i="52"/>
  <c r="G37" i="52"/>
  <c r="K36" i="52"/>
  <c r="J36" i="52"/>
  <c r="G36" i="52"/>
  <c r="W35" i="52"/>
  <c r="T35" i="52"/>
  <c r="W34" i="52"/>
  <c r="T34" i="52"/>
  <c r="I33" i="52"/>
  <c r="G33" i="52"/>
  <c r="E33" i="52"/>
  <c r="W32" i="52"/>
  <c r="T32" i="52"/>
  <c r="K32" i="52"/>
  <c r="J32" i="52"/>
  <c r="G32" i="52"/>
  <c r="W31" i="52"/>
  <c r="T31" i="52"/>
  <c r="K31" i="52"/>
  <c r="J31" i="52"/>
  <c r="G31" i="52"/>
  <c r="W30" i="52"/>
  <c r="T30" i="52"/>
  <c r="K30" i="52"/>
  <c r="J30" i="52"/>
  <c r="G30" i="52"/>
  <c r="W29" i="52"/>
  <c r="T29" i="52"/>
  <c r="W28" i="52"/>
  <c r="T28" i="52"/>
  <c r="I28" i="52"/>
  <c r="G28" i="52"/>
  <c r="E28" i="52"/>
  <c r="W27" i="52"/>
  <c r="T27" i="52"/>
  <c r="W26" i="52"/>
  <c r="T26" i="52"/>
  <c r="J26" i="52"/>
  <c r="G26" i="52"/>
  <c r="J25" i="52"/>
  <c r="G25" i="52"/>
  <c r="W24" i="52"/>
  <c r="T24" i="52"/>
  <c r="K24" i="52"/>
  <c r="J24" i="52"/>
  <c r="G24" i="52"/>
  <c r="W23" i="52"/>
  <c r="T23" i="52"/>
  <c r="W22" i="52"/>
  <c r="T22" i="52"/>
  <c r="I22" i="52"/>
  <c r="G22" i="52"/>
  <c r="AA21" i="52"/>
  <c r="W21" i="52"/>
  <c r="T21" i="52"/>
  <c r="AA20" i="52"/>
  <c r="W20" i="52"/>
  <c r="T20" i="52"/>
  <c r="AA19" i="52"/>
  <c r="X19" i="52"/>
  <c r="W19" i="52"/>
  <c r="T19" i="52"/>
  <c r="AA18" i="52"/>
  <c r="X18" i="52"/>
  <c r="W18" i="52"/>
  <c r="T18" i="52"/>
  <c r="AA17" i="52"/>
  <c r="W17" i="52"/>
  <c r="T17" i="52"/>
  <c r="J17" i="52"/>
  <c r="G17" i="52"/>
  <c r="AA16" i="52"/>
  <c r="W16" i="52"/>
  <c r="T16" i="52"/>
  <c r="J16" i="52"/>
  <c r="G16" i="52"/>
  <c r="AA15" i="52"/>
  <c r="W15" i="52"/>
  <c r="T15" i="52"/>
  <c r="J15" i="52"/>
  <c r="G15" i="52"/>
  <c r="AA14" i="52"/>
  <c r="W14" i="52"/>
  <c r="T14" i="52"/>
  <c r="J14" i="52"/>
  <c r="G14" i="52"/>
  <c r="AA13" i="52"/>
  <c r="X13" i="52"/>
  <c r="W13" i="52"/>
  <c r="T13" i="52"/>
  <c r="K13" i="52"/>
  <c r="J13" i="52"/>
  <c r="G13" i="52"/>
  <c r="AA12" i="52"/>
  <c r="W12" i="52"/>
  <c r="T12" i="52"/>
  <c r="AA11" i="52"/>
  <c r="X11" i="52"/>
  <c r="W11" i="52"/>
  <c r="T11" i="52"/>
  <c r="AA10" i="52"/>
  <c r="W10" i="52"/>
  <c r="T10" i="52"/>
  <c r="I10" i="52"/>
  <c r="G10" i="52"/>
  <c r="AA9" i="52"/>
  <c r="X9" i="52"/>
  <c r="W9" i="52"/>
  <c r="T9" i="52"/>
  <c r="J9" i="52"/>
  <c r="G9" i="52"/>
  <c r="AA8" i="52"/>
  <c r="X8" i="52"/>
  <c r="W8" i="52"/>
  <c r="T8" i="52"/>
  <c r="J8" i="52"/>
  <c r="G8" i="52"/>
  <c r="K7" i="52"/>
  <c r="J7" i="52"/>
  <c r="G7" i="52"/>
  <c r="I53" i="44"/>
  <c r="G53" i="44"/>
  <c r="I51" i="44"/>
  <c r="G51" i="44"/>
  <c r="K50" i="44"/>
  <c r="J50" i="44"/>
  <c r="K49" i="44"/>
  <c r="J49" i="44"/>
  <c r="K48" i="44"/>
  <c r="J48" i="44"/>
  <c r="G48" i="44"/>
  <c r="O47" i="44"/>
  <c r="O45" i="44"/>
  <c r="I45" i="44"/>
  <c r="G45" i="44"/>
  <c r="K44" i="44"/>
  <c r="J44" i="44"/>
  <c r="K43" i="44"/>
  <c r="J43" i="44"/>
  <c r="K42" i="44"/>
  <c r="J42" i="44"/>
  <c r="O41" i="44"/>
  <c r="K41" i="44"/>
  <c r="J41" i="44"/>
  <c r="K40" i="44"/>
  <c r="J40" i="44"/>
  <c r="V39" i="44"/>
  <c r="T39" i="44"/>
  <c r="K39" i="44"/>
  <c r="J39" i="44"/>
  <c r="G39" i="44"/>
  <c r="K38" i="44"/>
  <c r="J38" i="44"/>
  <c r="G38" i="44"/>
  <c r="W37" i="44"/>
  <c r="T37" i="44"/>
  <c r="W36" i="44"/>
  <c r="T36" i="44"/>
  <c r="I35" i="44"/>
  <c r="G35" i="44"/>
  <c r="E35" i="44"/>
  <c r="W34" i="44"/>
  <c r="T34" i="44"/>
  <c r="K34" i="44"/>
  <c r="J34" i="44"/>
  <c r="G34" i="44"/>
  <c r="W33" i="44"/>
  <c r="T33" i="44"/>
  <c r="K33" i="44"/>
  <c r="J33" i="44"/>
  <c r="G33" i="44"/>
  <c r="W32" i="44"/>
  <c r="T32" i="44"/>
  <c r="K32" i="44"/>
  <c r="J32" i="44"/>
  <c r="G32" i="44"/>
  <c r="W31" i="44"/>
  <c r="T31" i="44"/>
  <c r="W30" i="44"/>
  <c r="T30" i="44"/>
  <c r="I30" i="44"/>
  <c r="G30" i="44"/>
  <c r="E30" i="44"/>
  <c r="W29" i="44"/>
  <c r="T29" i="44"/>
  <c r="W28" i="44"/>
  <c r="T28" i="44"/>
  <c r="J28" i="44"/>
  <c r="G28" i="44"/>
  <c r="J27" i="44"/>
  <c r="G27" i="44"/>
  <c r="W26" i="44"/>
  <c r="T26" i="44"/>
  <c r="K26" i="44"/>
  <c r="J26" i="44"/>
  <c r="G26" i="44"/>
  <c r="W25" i="44"/>
  <c r="T25" i="44"/>
  <c r="W24" i="44"/>
  <c r="T24" i="44"/>
  <c r="I24" i="44"/>
  <c r="G24" i="44"/>
  <c r="AA23" i="44"/>
  <c r="W23" i="44"/>
  <c r="T23" i="44"/>
  <c r="AA22" i="44"/>
  <c r="W22" i="44"/>
  <c r="T22" i="44"/>
  <c r="AA21" i="44"/>
  <c r="X21" i="44"/>
  <c r="W21" i="44"/>
  <c r="T21" i="44"/>
  <c r="AA20" i="44"/>
  <c r="X20" i="44"/>
  <c r="W20" i="44"/>
  <c r="T20" i="44"/>
  <c r="AA19" i="44"/>
  <c r="W19" i="44"/>
  <c r="T19" i="44"/>
  <c r="J19" i="44"/>
  <c r="G19" i="44"/>
  <c r="AA18" i="44"/>
  <c r="W18" i="44"/>
  <c r="T18" i="44"/>
  <c r="J18" i="44"/>
  <c r="G18" i="44"/>
  <c r="AA17" i="44"/>
  <c r="W17" i="44"/>
  <c r="T17" i="44"/>
  <c r="J17" i="44"/>
  <c r="G17" i="44"/>
  <c r="AA16" i="44"/>
  <c r="W16" i="44"/>
  <c r="T16" i="44"/>
  <c r="J16" i="44"/>
  <c r="G16" i="44"/>
  <c r="AA15" i="44"/>
  <c r="X15" i="44"/>
  <c r="W15" i="44"/>
  <c r="T15" i="44"/>
  <c r="K15" i="44"/>
  <c r="J15" i="44"/>
  <c r="G15" i="44"/>
  <c r="AA14" i="44"/>
  <c r="W14" i="44"/>
  <c r="T14" i="44"/>
  <c r="AA13" i="44"/>
  <c r="X13" i="44"/>
  <c r="W13" i="44"/>
  <c r="T13" i="44"/>
  <c r="AA12" i="44"/>
  <c r="W12" i="44"/>
  <c r="T12" i="44"/>
  <c r="I12" i="44"/>
  <c r="G12" i="44"/>
  <c r="AA11" i="44"/>
  <c r="X11" i="44"/>
  <c r="W11" i="44"/>
  <c r="T11" i="44"/>
  <c r="J11" i="44"/>
  <c r="G11" i="44"/>
  <c r="AA10" i="44"/>
  <c r="X10" i="44"/>
  <c r="W10" i="44"/>
  <c r="T10" i="44"/>
  <c r="J10" i="44"/>
  <c r="G10" i="44"/>
  <c r="K9" i="44"/>
  <c r="J9" i="44"/>
  <c r="G9" i="44"/>
  <c r="I53" i="27"/>
  <c r="G53" i="27"/>
  <c r="I51" i="27"/>
  <c r="G51" i="27"/>
  <c r="K50" i="27"/>
  <c r="J50" i="27"/>
  <c r="K49" i="27"/>
  <c r="J49" i="27"/>
  <c r="K48" i="27"/>
  <c r="J48" i="27"/>
  <c r="G48" i="27"/>
  <c r="O47" i="27"/>
  <c r="O45" i="27"/>
  <c r="I45" i="27"/>
  <c r="G45" i="27"/>
  <c r="K44" i="27"/>
  <c r="J44" i="27"/>
  <c r="K43" i="27"/>
  <c r="J43" i="27"/>
  <c r="K42" i="27"/>
  <c r="J42" i="27"/>
  <c r="O41" i="27"/>
  <c r="K41" i="27"/>
  <c r="J41" i="27"/>
  <c r="K40" i="27"/>
  <c r="J40" i="27"/>
  <c r="V39" i="27"/>
  <c r="T39" i="27"/>
  <c r="K39" i="27"/>
  <c r="J39" i="27"/>
  <c r="G39" i="27"/>
  <c r="K38" i="27"/>
  <c r="J38" i="27"/>
  <c r="G38" i="27"/>
  <c r="W37" i="27"/>
  <c r="T37" i="27"/>
  <c r="W36" i="27"/>
  <c r="T36" i="27"/>
  <c r="I35" i="27"/>
  <c r="G35" i="27"/>
  <c r="E35" i="27"/>
  <c r="W34" i="27"/>
  <c r="T34" i="27"/>
  <c r="K34" i="27"/>
  <c r="J34" i="27"/>
  <c r="G34" i="27"/>
  <c r="W33" i="27"/>
  <c r="T33" i="27"/>
  <c r="K33" i="27"/>
  <c r="J33" i="27"/>
  <c r="G33" i="27"/>
  <c r="W32" i="27"/>
  <c r="T32" i="27"/>
  <c r="K32" i="27"/>
  <c r="J32" i="27"/>
  <c r="G32" i="27"/>
  <c r="W31" i="27"/>
  <c r="T31" i="27"/>
  <c r="W30" i="27"/>
  <c r="T30" i="27"/>
  <c r="I30" i="27"/>
  <c r="G30" i="27"/>
  <c r="E30" i="27"/>
  <c r="W29" i="27"/>
  <c r="T29" i="27"/>
  <c r="W28" i="27"/>
  <c r="T28" i="27"/>
  <c r="J28" i="27"/>
  <c r="G28" i="27"/>
  <c r="J27" i="27"/>
  <c r="G27" i="27"/>
  <c r="W26" i="27"/>
  <c r="T26" i="27"/>
  <c r="K26" i="27"/>
  <c r="J26" i="27"/>
  <c r="G26" i="27"/>
  <c r="W25" i="27"/>
  <c r="T25" i="27"/>
  <c r="W24" i="27"/>
  <c r="T24" i="27"/>
  <c r="I24" i="27"/>
  <c r="G24" i="27"/>
  <c r="AA23" i="27"/>
  <c r="W23" i="27"/>
  <c r="T23" i="27"/>
  <c r="AA22" i="27"/>
  <c r="W22" i="27"/>
  <c r="T22" i="27"/>
  <c r="AA21" i="27"/>
  <c r="X21" i="27"/>
  <c r="W21" i="27"/>
  <c r="T21" i="27"/>
  <c r="AA20" i="27"/>
  <c r="X20" i="27"/>
  <c r="W20" i="27"/>
  <c r="T20" i="27"/>
  <c r="AA19" i="27"/>
  <c r="W19" i="27"/>
  <c r="T19" i="27"/>
  <c r="J19" i="27"/>
  <c r="G19" i="27"/>
  <c r="AA18" i="27"/>
  <c r="W18" i="27"/>
  <c r="T18" i="27"/>
  <c r="J18" i="27"/>
  <c r="G18" i="27"/>
  <c r="AA17" i="27"/>
  <c r="W17" i="27"/>
  <c r="T17" i="27"/>
  <c r="J17" i="27"/>
  <c r="G17" i="27"/>
  <c r="AA16" i="27"/>
  <c r="W16" i="27"/>
  <c r="T16" i="27"/>
  <c r="J16" i="27"/>
  <c r="G16" i="27"/>
  <c r="AA15" i="27"/>
  <c r="X15" i="27"/>
  <c r="W15" i="27"/>
  <c r="T15" i="27"/>
  <c r="K15" i="27"/>
  <c r="J15" i="27"/>
  <c r="G15" i="27"/>
  <c r="AA14" i="27"/>
  <c r="W14" i="27"/>
  <c r="T14" i="27"/>
  <c r="AA13" i="27"/>
  <c r="X13" i="27"/>
  <c r="W13" i="27"/>
  <c r="T13" i="27"/>
  <c r="AA12" i="27"/>
  <c r="W12" i="27"/>
  <c r="T12" i="27"/>
  <c r="I12" i="27"/>
  <c r="G12" i="27"/>
  <c r="AA11" i="27"/>
  <c r="X11" i="27"/>
  <c r="W11" i="27"/>
  <c r="T11" i="27"/>
  <c r="J11" i="27"/>
  <c r="G11" i="27"/>
  <c r="AA10" i="27"/>
  <c r="X10" i="27"/>
  <c r="W10" i="27"/>
  <c r="T10" i="27"/>
  <c r="J10" i="27"/>
  <c r="G10" i="27"/>
  <c r="K9" i="27"/>
  <c r="J9" i="27"/>
  <c r="G9" i="27"/>
  <c r="G51" i="60"/>
  <c r="I49" i="60"/>
  <c r="G49" i="60"/>
  <c r="K48" i="60"/>
  <c r="J48" i="60"/>
  <c r="K47" i="60"/>
  <c r="J47" i="60"/>
  <c r="K46" i="60"/>
  <c r="J46" i="60"/>
  <c r="G46" i="60"/>
  <c r="G43" i="60"/>
  <c r="K42" i="60"/>
  <c r="J42" i="60"/>
  <c r="K41" i="60"/>
  <c r="J41" i="60"/>
  <c r="K40" i="60"/>
  <c r="AA12" i="60" s="1"/>
  <c r="J40" i="60"/>
  <c r="I43" i="60" s="1"/>
  <c r="K39" i="60"/>
  <c r="J39" i="60"/>
  <c r="K38" i="60"/>
  <c r="J38" i="60"/>
  <c r="V37" i="60"/>
  <c r="T37" i="60"/>
  <c r="K37" i="60"/>
  <c r="J37" i="60"/>
  <c r="G37" i="60"/>
  <c r="K36" i="60"/>
  <c r="J36" i="60"/>
  <c r="G36" i="60"/>
  <c r="W35" i="60"/>
  <c r="T35" i="60"/>
  <c r="W34" i="60"/>
  <c r="T34" i="60"/>
  <c r="I33" i="60"/>
  <c r="G33" i="60"/>
  <c r="E33" i="60"/>
  <c r="W32" i="60"/>
  <c r="T32" i="60"/>
  <c r="K32" i="60"/>
  <c r="J32" i="60"/>
  <c r="G32" i="60"/>
  <c r="W31" i="60"/>
  <c r="T31" i="60"/>
  <c r="K31" i="60"/>
  <c r="J31" i="60"/>
  <c r="G31" i="60"/>
  <c r="W30" i="60"/>
  <c r="T30" i="60"/>
  <c r="K30" i="60"/>
  <c r="J30" i="60"/>
  <c r="G30" i="60"/>
  <c r="W29" i="60"/>
  <c r="T29" i="60"/>
  <c r="W28" i="60"/>
  <c r="T28" i="60"/>
  <c r="I28" i="60"/>
  <c r="G28" i="60"/>
  <c r="E28" i="60"/>
  <c r="W27" i="60"/>
  <c r="T27" i="60"/>
  <c r="W26" i="60"/>
  <c r="T26" i="60"/>
  <c r="J26" i="60"/>
  <c r="G26" i="60"/>
  <c r="J25" i="60"/>
  <c r="G25" i="60"/>
  <c r="W24" i="60"/>
  <c r="T24" i="60"/>
  <c r="K24" i="60"/>
  <c r="J24" i="60"/>
  <c r="G24" i="60"/>
  <c r="W23" i="60"/>
  <c r="T23" i="60"/>
  <c r="W22" i="60"/>
  <c r="T22" i="60"/>
  <c r="G22" i="60"/>
  <c r="W21" i="60"/>
  <c r="T21" i="60"/>
  <c r="AA20" i="60"/>
  <c r="W20" i="60"/>
  <c r="T20" i="60"/>
  <c r="AA19" i="60"/>
  <c r="X19" i="60"/>
  <c r="W19" i="60"/>
  <c r="T19" i="60"/>
  <c r="AA18" i="60"/>
  <c r="X18" i="60"/>
  <c r="W18" i="60"/>
  <c r="T18" i="60"/>
  <c r="AA17" i="60"/>
  <c r="W17" i="60"/>
  <c r="T17" i="60"/>
  <c r="J17" i="60"/>
  <c r="G17" i="60"/>
  <c r="AA16" i="60"/>
  <c r="W16" i="60"/>
  <c r="T16" i="60"/>
  <c r="J16" i="60"/>
  <c r="G16" i="60"/>
  <c r="AA15" i="60"/>
  <c r="W15" i="60"/>
  <c r="T15" i="60"/>
  <c r="J15" i="60"/>
  <c r="G15" i="60"/>
  <c r="AA14" i="60"/>
  <c r="W14" i="60"/>
  <c r="T14" i="60"/>
  <c r="J14" i="60"/>
  <c r="G14" i="60"/>
  <c r="AA13" i="60"/>
  <c r="X13" i="60"/>
  <c r="W13" i="60"/>
  <c r="T13" i="60"/>
  <c r="J13" i="60"/>
  <c r="G13" i="60"/>
  <c r="W12" i="60"/>
  <c r="T12" i="60"/>
  <c r="AA11" i="60"/>
  <c r="X11" i="60"/>
  <c r="W11" i="60"/>
  <c r="T11" i="60"/>
  <c r="AA10" i="60"/>
  <c r="W10" i="60"/>
  <c r="T10" i="60"/>
  <c r="G10" i="60"/>
  <c r="X9" i="60"/>
  <c r="W9" i="60"/>
  <c r="T9" i="60"/>
  <c r="J9" i="60"/>
  <c r="G9" i="60"/>
  <c r="X8" i="60"/>
  <c r="W8" i="60"/>
  <c r="T8" i="60"/>
  <c r="J8" i="60"/>
  <c r="G8" i="60"/>
  <c r="K7" i="60"/>
  <c r="AA8" i="60" s="1"/>
  <c r="J7" i="60"/>
  <c r="G7" i="60"/>
  <c r="I53" i="45"/>
  <c r="G53" i="45"/>
  <c r="I51" i="45"/>
  <c r="G51" i="45"/>
  <c r="K50" i="45"/>
  <c r="J50" i="45"/>
  <c r="K49" i="45"/>
  <c r="J49" i="45"/>
  <c r="K48" i="45"/>
  <c r="J48" i="45"/>
  <c r="G48" i="45"/>
  <c r="O47" i="45"/>
  <c r="O45" i="45"/>
  <c r="I45" i="45"/>
  <c r="G45" i="45"/>
  <c r="K44" i="45"/>
  <c r="J44" i="45"/>
  <c r="K43" i="45"/>
  <c r="J43" i="45"/>
  <c r="K42" i="45"/>
  <c r="J42" i="45"/>
  <c r="O41" i="45"/>
  <c r="K41" i="45"/>
  <c r="J41" i="45"/>
  <c r="K40" i="45"/>
  <c r="J40" i="45"/>
  <c r="V39" i="45"/>
  <c r="T39" i="45"/>
  <c r="K39" i="45"/>
  <c r="J39" i="45"/>
  <c r="G39" i="45"/>
  <c r="K38" i="45"/>
  <c r="J38" i="45"/>
  <c r="G38" i="45"/>
  <c r="W37" i="45"/>
  <c r="T37" i="45"/>
  <c r="W36" i="45"/>
  <c r="T36" i="45"/>
  <c r="I35" i="45"/>
  <c r="G35" i="45"/>
  <c r="E35" i="45"/>
  <c r="W34" i="45"/>
  <c r="T34" i="45"/>
  <c r="K34" i="45"/>
  <c r="J34" i="45"/>
  <c r="G34" i="45"/>
  <c r="W33" i="45"/>
  <c r="T33" i="45"/>
  <c r="K33" i="45"/>
  <c r="J33" i="45"/>
  <c r="G33" i="45"/>
  <c r="W32" i="45"/>
  <c r="T32" i="45"/>
  <c r="K32" i="45"/>
  <c r="J32" i="45"/>
  <c r="G32" i="45"/>
  <c r="W31" i="45"/>
  <c r="T31" i="45"/>
  <c r="W30" i="45"/>
  <c r="T30" i="45"/>
  <c r="I30" i="45"/>
  <c r="G30" i="45"/>
  <c r="E30" i="45"/>
  <c r="W29" i="45"/>
  <c r="T29" i="45"/>
  <c r="W28" i="45"/>
  <c r="T28" i="45"/>
  <c r="J28" i="45"/>
  <c r="G28" i="45"/>
  <c r="J27" i="45"/>
  <c r="G27" i="45"/>
  <c r="W26" i="45"/>
  <c r="T26" i="45"/>
  <c r="K26" i="45"/>
  <c r="J26" i="45"/>
  <c r="G26" i="45"/>
  <c r="W25" i="45"/>
  <c r="T25" i="45"/>
  <c r="W24" i="45"/>
  <c r="T24" i="45"/>
  <c r="I24" i="45"/>
  <c r="G24" i="45"/>
  <c r="AA23" i="45"/>
  <c r="W23" i="45"/>
  <c r="T23" i="45"/>
  <c r="AA22" i="45"/>
  <c r="W22" i="45"/>
  <c r="T22" i="45"/>
  <c r="AA21" i="45"/>
  <c r="X21" i="45"/>
  <c r="W21" i="45"/>
  <c r="T21" i="45"/>
  <c r="AA20" i="45"/>
  <c r="X20" i="45"/>
  <c r="W20" i="45"/>
  <c r="T20" i="45"/>
  <c r="AA19" i="45"/>
  <c r="W19" i="45"/>
  <c r="T19" i="45"/>
  <c r="J19" i="45"/>
  <c r="G19" i="45"/>
  <c r="AA18" i="45"/>
  <c r="W18" i="45"/>
  <c r="T18" i="45"/>
  <c r="J18" i="45"/>
  <c r="G18" i="45"/>
  <c r="AA17" i="45"/>
  <c r="W17" i="45"/>
  <c r="T17" i="45"/>
  <c r="J17" i="45"/>
  <c r="G17" i="45"/>
  <c r="AA16" i="45"/>
  <c r="W16" i="45"/>
  <c r="T16" i="45"/>
  <c r="J16" i="45"/>
  <c r="G16" i="45"/>
  <c r="AA15" i="45"/>
  <c r="X15" i="45"/>
  <c r="W15" i="45"/>
  <c r="T15" i="45"/>
  <c r="K15" i="45"/>
  <c r="J15" i="45"/>
  <c r="G15" i="45"/>
  <c r="AA14" i="45"/>
  <c r="W14" i="45"/>
  <c r="T14" i="45"/>
  <c r="AA13" i="45"/>
  <c r="X13" i="45"/>
  <c r="W13" i="45"/>
  <c r="T13" i="45"/>
  <c r="AA12" i="45"/>
  <c r="W12" i="45"/>
  <c r="T12" i="45"/>
  <c r="I12" i="45"/>
  <c r="G12" i="45"/>
  <c r="AA11" i="45"/>
  <c r="X11" i="45"/>
  <c r="W11" i="45"/>
  <c r="T11" i="45"/>
  <c r="J11" i="45"/>
  <c r="G11" i="45"/>
  <c r="AA10" i="45"/>
  <c r="X10" i="45"/>
  <c r="W10" i="45"/>
  <c r="T10" i="45"/>
  <c r="J10" i="45"/>
  <c r="G10" i="45"/>
  <c r="K9" i="45"/>
  <c r="J9" i="45"/>
  <c r="G9" i="45"/>
  <c r="I51" i="47"/>
  <c r="G51" i="47"/>
  <c r="I49" i="47"/>
  <c r="G49" i="47"/>
  <c r="K48" i="47"/>
  <c r="J48" i="47"/>
  <c r="K47" i="47"/>
  <c r="J47" i="47"/>
  <c r="K46" i="47"/>
  <c r="J46" i="47"/>
  <c r="G46" i="47"/>
  <c r="O45" i="47"/>
  <c r="O43" i="47"/>
  <c r="I43" i="47"/>
  <c r="G43" i="47"/>
  <c r="K42" i="47"/>
  <c r="J42" i="47"/>
  <c r="K41" i="47"/>
  <c r="J41" i="47"/>
  <c r="K40" i="47"/>
  <c r="J40" i="47"/>
  <c r="O39" i="47"/>
  <c r="K39" i="47"/>
  <c r="J39" i="47"/>
  <c r="K38" i="47"/>
  <c r="J38" i="47"/>
  <c r="V37" i="47"/>
  <c r="T37" i="47"/>
  <c r="K37" i="47"/>
  <c r="J37" i="47"/>
  <c r="G37" i="47"/>
  <c r="K36" i="47"/>
  <c r="J36" i="47"/>
  <c r="G36" i="47"/>
  <c r="W35" i="47"/>
  <c r="T35" i="47"/>
  <c r="W34" i="47"/>
  <c r="T34" i="47"/>
  <c r="I33" i="47"/>
  <c r="G33" i="47"/>
  <c r="E33" i="47"/>
  <c r="W32" i="47"/>
  <c r="T32" i="47"/>
  <c r="K32" i="47"/>
  <c r="J32" i="47"/>
  <c r="G32" i="47"/>
  <c r="W31" i="47"/>
  <c r="T31" i="47"/>
  <c r="K31" i="47"/>
  <c r="J31" i="47"/>
  <c r="G31" i="47"/>
  <c r="W30" i="47"/>
  <c r="T30" i="47"/>
  <c r="K30" i="47"/>
  <c r="J30" i="47"/>
  <c r="G30" i="47"/>
  <c r="W29" i="47"/>
  <c r="T29" i="47"/>
  <c r="W28" i="47"/>
  <c r="T28" i="47"/>
  <c r="I28" i="47"/>
  <c r="G28" i="47"/>
  <c r="E28" i="47"/>
  <c r="W27" i="47"/>
  <c r="T27" i="47"/>
  <c r="W26" i="47"/>
  <c r="T26" i="47"/>
  <c r="J26" i="47"/>
  <c r="G26" i="47"/>
  <c r="J25" i="47"/>
  <c r="G25" i="47"/>
  <c r="W24" i="47"/>
  <c r="T24" i="47"/>
  <c r="K24" i="47"/>
  <c r="J24" i="47"/>
  <c r="G24" i="47"/>
  <c r="W23" i="47"/>
  <c r="T23" i="47"/>
  <c r="W22" i="47"/>
  <c r="T22" i="47"/>
  <c r="I22" i="47"/>
  <c r="G22" i="47"/>
  <c r="AA21" i="47"/>
  <c r="W21" i="47"/>
  <c r="T21" i="47"/>
  <c r="AA20" i="47"/>
  <c r="W20" i="47"/>
  <c r="T20" i="47"/>
  <c r="AA19" i="47"/>
  <c r="X19" i="47"/>
  <c r="W19" i="47"/>
  <c r="T19" i="47"/>
  <c r="AA18" i="47"/>
  <c r="X18" i="47"/>
  <c r="W18" i="47"/>
  <c r="T18" i="47"/>
  <c r="AA17" i="47"/>
  <c r="W17" i="47"/>
  <c r="T17" i="47"/>
  <c r="J17" i="47"/>
  <c r="G17" i="47"/>
  <c r="AA16" i="47"/>
  <c r="W16" i="47"/>
  <c r="T16" i="47"/>
  <c r="J16" i="47"/>
  <c r="G16" i="47"/>
  <c r="AA15" i="47"/>
  <c r="W15" i="47"/>
  <c r="T15" i="47"/>
  <c r="J15" i="47"/>
  <c r="G15" i="47"/>
  <c r="AA14" i="47"/>
  <c r="W14" i="47"/>
  <c r="T14" i="47"/>
  <c r="J14" i="47"/>
  <c r="G14" i="47"/>
  <c r="AA13" i="47"/>
  <c r="X13" i="47"/>
  <c r="W13" i="47"/>
  <c r="T13" i="47"/>
  <c r="K13" i="47"/>
  <c r="J13" i="47"/>
  <c r="G13" i="47"/>
  <c r="AA12" i="47"/>
  <c r="W12" i="47"/>
  <c r="T12" i="47"/>
  <c r="AA11" i="47"/>
  <c r="X11" i="47"/>
  <c r="W11" i="47"/>
  <c r="T11" i="47"/>
  <c r="AA10" i="47"/>
  <c r="W10" i="47"/>
  <c r="T10" i="47"/>
  <c r="I10" i="47"/>
  <c r="G10" i="47"/>
  <c r="AA9" i="47"/>
  <c r="X9" i="47"/>
  <c r="W9" i="47"/>
  <c r="T9" i="47"/>
  <c r="J9" i="47"/>
  <c r="G9" i="47"/>
  <c r="AA8" i="47"/>
  <c r="X8" i="47"/>
  <c r="W8" i="47"/>
  <c r="T8" i="47"/>
  <c r="J8" i="47"/>
  <c r="G8" i="47"/>
  <c r="K7" i="47"/>
  <c r="J7" i="47"/>
  <c r="G7" i="47"/>
  <c r="I51" i="4"/>
  <c r="G51" i="4"/>
  <c r="I49" i="4"/>
  <c r="G49" i="4"/>
  <c r="K48" i="4"/>
  <c r="J48" i="4"/>
  <c r="K47" i="4"/>
  <c r="J47" i="4"/>
  <c r="K46" i="4"/>
  <c r="J46" i="4"/>
  <c r="G46" i="4"/>
  <c r="O45" i="4"/>
  <c r="O43" i="4"/>
  <c r="I43" i="4"/>
  <c r="G43" i="4"/>
  <c r="K42" i="4"/>
  <c r="J42" i="4"/>
  <c r="K41" i="4"/>
  <c r="J41" i="4"/>
  <c r="K40" i="4"/>
  <c r="J40" i="4"/>
  <c r="O39" i="4"/>
  <c r="K39" i="4"/>
  <c r="J39" i="4"/>
  <c r="K38" i="4"/>
  <c r="J38" i="4"/>
  <c r="V37" i="4"/>
  <c r="T37" i="4"/>
  <c r="K37" i="4"/>
  <c r="J37" i="4"/>
  <c r="G37" i="4"/>
  <c r="K36" i="4"/>
  <c r="J36" i="4"/>
  <c r="G36" i="4"/>
  <c r="W35" i="4"/>
  <c r="T35" i="4"/>
  <c r="W34" i="4"/>
  <c r="T34" i="4"/>
  <c r="I33" i="4"/>
  <c r="G33" i="4"/>
  <c r="E33" i="4"/>
  <c r="W32" i="4"/>
  <c r="T32" i="4"/>
  <c r="K32" i="4"/>
  <c r="J32" i="4"/>
  <c r="G32" i="4"/>
  <c r="W31" i="4"/>
  <c r="T31" i="4"/>
  <c r="K31" i="4"/>
  <c r="J31" i="4"/>
  <c r="G31" i="4"/>
  <c r="W30" i="4"/>
  <c r="T30" i="4"/>
  <c r="K30" i="4"/>
  <c r="J30" i="4"/>
  <c r="G30" i="4"/>
  <c r="W29" i="4"/>
  <c r="T29" i="4"/>
  <c r="W28" i="4"/>
  <c r="T28" i="4"/>
  <c r="I28" i="4"/>
  <c r="G28" i="4"/>
  <c r="E28" i="4"/>
  <c r="W27" i="4"/>
  <c r="T27" i="4"/>
  <c r="W26" i="4"/>
  <c r="T26" i="4"/>
  <c r="J26" i="4"/>
  <c r="G26" i="4"/>
  <c r="J25" i="4"/>
  <c r="G25" i="4"/>
  <c r="W24" i="4"/>
  <c r="T24" i="4"/>
  <c r="K24" i="4"/>
  <c r="J24" i="4"/>
  <c r="G24" i="4"/>
  <c r="W23" i="4"/>
  <c r="T23" i="4"/>
  <c r="W22" i="4"/>
  <c r="T22" i="4"/>
  <c r="I22" i="4"/>
  <c r="G22" i="4"/>
  <c r="AA21" i="4"/>
  <c r="W21" i="4"/>
  <c r="T21" i="4"/>
  <c r="AA20" i="4"/>
  <c r="W20" i="4"/>
  <c r="T20" i="4"/>
  <c r="AA19" i="4"/>
  <c r="X19" i="4"/>
  <c r="W19" i="4"/>
  <c r="T19" i="4"/>
  <c r="AA18" i="4"/>
  <c r="X18" i="4"/>
  <c r="W18" i="4"/>
  <c r="T18" i="4"/>
  <c r="AA17" i="4"/>
  <c r="W17" i="4"/>
  <c r="T17" i="4"/>
  <c r="J17" i="4"/>
  <c r="G17" i="4"/>
  <c r="AA16" i="4"/>
  <c r="W16" i="4"/>
  <c r="T16" i="4"/>
  <c r="J16" i="4"/>
  <c r="G16" i="4"/>
  <c r="AA15" i="4"/>
  <c r="W15" i="4"/>
  <c r="T15" i="4"/>
  <c r="J15" i="4"/>
  <c r="G15" i="4"/>
  <c r="AA14" i="4"/>
  <c r="W14" i="4"/>
  <c r="T14" i="4"/>
  <c r="J14" i="4"/>
  <c r="G14" i="4"/>
  <c r="AA13" i="4"/>
  <c r="X13" i="4"/>
  <c r="W13" i="4"/>
  <c r="T13" i="4"/>
  <c r="K13" i="4"/>
  <c r="J13" i="4"/>
  <c r="G13" i="4"/>
  <c r="AA12" i="4"/>
  <c r="W12" i="4"/>
  <c r="T12" i="4"/>
  <c r="AA11" i="4"/>
  <c r="X11" i="4"/>
  <c r="W11" i="4"/>
  <c r="T11" i="4"/>
  <c r="AA10" i="4"/>
  <c r="W10" i="4"/>
  <c r="T10" i="4"/>
  <c r="I10" i="4"/>
  <c r="G10" i="4"/>
  <c r="AA9" i="4"/>
  <c r="X9" i="4"/>
  <c r="W9" i="4"/>
  <c r="T9" i="4"/>
  <c r="J9" i="4"/>
  <c r="G9" i="4"/>
  <c r="AA8" i="4"/>
  <c r="X8" i="4"/>
  <c r="W8" i="4"/>
  <c r="T8" i="4"/>
  <c r="J8" i="4"/>
  <c r="G8" i="4"/>
  <c r="K7" i="4"/>
  <c r="J7" i="4"/>
  <c r="G7" i="4"/>
  <c r="M38" i="38"/>
  <c r="D7" i="7"/>
  <c r="D6" i="7"/>
  <c r="D5" i="7"/>
  <c r="D4" i="7"/>
  <c r="D3" i="7"/>
  <c r="I51" i="58" l="1"/>
  <c r="O39" i="58" s="1"/>
  <c r="K13" i="58"/>
  <c r="AA9" i="58" s="1"/>
  <c r="AA21" i="58" s="1"/>
  <c r="K13" i="60"/>
  <c r="AA9" i="60" s="1"/>
  <c r="AA21" i="60" s="1"/>
  <c r="O45" i="60" s="1"/>
  <c r="I22" i="60"/>
  <c r="I10" i="60"/>
  <c r="O45" i="58" l="1"/>
  <c r="O43" i="58"/>
  <c r="I51" i="60"/>
  <c r="O39" i="60" s="1"/>
  <c r="O43"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02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AA47F4FD-B326-4F6D-BFDB-71AB66DAC556}">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9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A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18" authorId="0" shapeId="0" xr:uid="{00000000-0006-0000-0D00-000001000000}">
      <text>
        <r>
          <rPr>
            <sz val="12"/>
            <color indexed="81"/>
            <rFont val="Calibri"/>
            <family val="2"/>
            <scheme val="minor"/>
          </rPr>
          <t>The Green Guide can assess ground floors for residential buildings only</t>
        </r>
      </text>
    </comment>
    <comment ref="C50" authorId="0" shapeId="0" xr:uid="{00000000-0006-0000-0D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A27576A-DCBF-4B6A-BF67-318F5D7DE2D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DD20140-0F9B-4BCD-B530-7A918CF368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827E667-8028-48D7-B8B2-6E075F13ADA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4" authorId="0" shapeId="0" xr:uid="{00000000-0006-0000-1A00-000001000000}">
      <text>
        <r>
          <rPr>
            <sz val="12"/>
            <color indexed="81"/>
            <rFont val="Tahoma"/>
            <family val="2"/>
          </rPr>
          <t>For v2.2 (2010) and 3.1 (2014) only.
Not for 1996 version.</t>
        </r>
      </text>
    </comment>
    <comment ref="C50" authorId="1" shapeId="0" xr:uid="{00000000-0006-0000-1A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190A6ED-6226-409E-9358-9B4FE51F8F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AA3C0D8-084B-4522-A57F-407CEA76624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7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6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2" authorId="0" shapeId="0" xr:uid="{00000000-0006-0000-0C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20" authorId="0" shapeId="0" xr:uid="{00000000-0006-0000-0E00-000001000000}">
      <text>
        <r>
          <rPr>
            <sz val="12"/>
            <color indexed="81"/>
            <rFont val="Calibri"/>
            <family val="2"/>
            <scheme val="minor"/>
          </rPr>
          <t>The Green Guide can assess ground floors for residential buildings only</t>
        </r>
      </text>
    </comment>
    <comment ref="C52" authorId="0" shapeId="0" xr:uid="{00000000-0006-0000-0E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1" authorId="0" shapeId="0" xr:uid="{00000000-0006-0000-1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5" authorId="0" shapeId="0" xr:uid="{00000000-0006-0000-1900-000001000000}">
      <text>
        <r>
          <rPr>
            <sz val="12"/>
            <color indexed="81"/>
            <rFont val="Tahoma"/>
            <family val="2"/>
          </rPr>
          <t>For v2.2 (2010) and 3.1 (2014) only.
Not for 1996 version.</t>
        </r>
      </text>
    </comment>
    <comment ref="C51" authorId="1" shapeId="0" xr:uid="{00000000-0006-0000-19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DF488B0-46D3-41CF-80F8-5AC804BC8DA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1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058915D-6B52-455F-8C00-2CA55101532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E6584DD-7540-42E9-91F2-AC615965F3E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A08D7A6F-25D1-4B2C-8263-46DDFA8D49F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E24DA58-0BB2-4EB0-9DE1-374C936C2F2F}">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B717945-69CA-45F9-9622-2F8CCEDDEAA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E4E5877-2C53-4289-8AE5-B17CD55AC0E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5C6D69D-E2DA-4837-8FFD-5D4E0318E6BE}">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F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DDB8289-E889-4F1C-B102-341DE7AC3905}">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1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sharedStrings.xml><?xml version="1.0" encoding="utf-8"?>
<sst xmlns="http://schemas.openxmlformats.org/spreadsheetml/2006/main" count="9031" uniqueCount="257">
  <si>
    <t>Elemental level</t>
  </si>
  <si>
    <t>Embodied carbon (CO2e)</t>
  </si>
  <si>
    <t>Sum:-</t>
  </si>
  <si>
    <t>Score:-</t>
  </si>
  <si>
    <t>Cradle to Gate total</t>
  </si>
  <si>
    <t>Cradle to Grave total</t>
  </si>
  <si>
    <t>Foundations (including excavation)</t>
  </si>
  <si>
    <t>Basements/retaining walls (including excavation)</t>
  </si>
  <si>
    <t>Roof (including coverings)</t>
  </si>
  <si>
    <t>External windows and rooflights</t>
  </si>
  <si>
    <t>Internal walls and partitions</t>
  </si>
  <si>
    <t>Internal doors</t>
  </si>
  <si>
    <t>Internal windows</t>
  </si>
  <si>
    <t>Internal wall finishes</t>
  </si>
  <si>
    <t>Internal floor finishes (incl. access floors)</t>
  </si>
  <si>
    <t>Internal ceiling finishes (incl. suspended/access ceilings)</t>
  </si>
  <si>
    <t>Sanitary Installations</t>
  </si>
  <si>
    <t>Electrical Installations</t>
  </si>
  <si>
    <t>Lift and Conveyor Installations / Systems</t>
  </si>
  <si>
    <t xml:space="preserve">Fire and Lightning Protection </t>
  </si>
  <si>
    <t>Communication, Security and Control Systems</t>
  </si>
  <si>
    <t>M</t>
  </si>
  <si>
    <t>Structural frame (vertical)</t>
  </si>
  <si>
    <t>External walls (envelope, structure and finishes)</t>
  </si>
  <si>
    <t>Fabric:-</t>
  </si>
  <si>
    <t>Building Services:-</t>
  </si>
  <si>
    <t>Water and waste installations</t>
  </si>
  <si>
    <t>Verified/peer reviewed LCA data</t>
  </si>
  <si>
    <t>Heat Source, Space Heating, Air Conditioning, Ventilation</t>
  </si>
  <si>
    <t>Weight</t>
  </si>
  <si>
    <t>Hard Landscaping, Roads, Paths and Pavings</t>
  </si>
  <si>
    <t>Hard Landscaping, Fencing, Railings and Walls</t>
  </si>
  <si>
    <t>Landscaping</t>
  </si>
  <si>
    <t>ISO 21930</t>
  </si>
  <si>
    <t>Unverified LCA data/data of unknown level of verification</t>
  </si>
  <si>
    <t>Are assessed using data of unknown methodology</t>
  </si>
  <si>
    <t>Upper floors (including horizontal structure)</t>
  </si>
  <si>
    <t>Stairs and ramps</t>
  </si>
  <si>
    <t>Mandatory</t>
  </si>
  <si>
    <t>Output Indicators available</t>
  </si>
  <si>
    <t>Ground/lowest floor</t>
  </si>
  <si>
    <t>External solar shading devices, access structures etc.</t>
  </si>
  <si>
    <t>Cradle to Gate total AND End of Life</t>
  </si>
  <si>
    <t>EN 15804</t>
  </si>
  <si>
    <t>Whole Building Level</t>
  </si>
  <si>
    <t>Are assessed to a publicly available AND peer reviewed methodology compliant with (the current version of) ISO 14040 &amp; ISO 14044</t>
  </si>
  <si>
    <t>Are assessed to a publicly available methodology compliant with (the current version of) ISO 14040 &amp; ISO 14044</t>
  </si>
  <si>
    <t>Mandatory
(if present)</t>
  </si>
  <si>
    <t>Present in building?</t>
  </si>
  <si>
    <t>Y</t>
  </si>
  <si>
    <t>N</t>
  </si>
  <si>
    <t>Included in assessment?</t>
  </si>
  <si>
    <t>Maximum</t>
  </si>
  <si>
    <t>This tool</t>
  </si>
  <si>
    <t>Note: where 'M' is indicated against a section heading, 
at least one item must be indicated 'Y'.</t>
  </si>
  <si>
    <t>Un weighted</t>
  </si>
  <si>
    <t>Points</t>
  </si>
  <si>
    <t>Total points</t>
  </si>
  <si>
    <t>Total Points</t>
  </si>
  <si>
    <t>Balustrades and handrails</t>
  </si>
  <si>
    <t>Industrial</t>
  </si>
  <si>
    <t>All others</t>
  </si>
  <si>
    <t>Credits achieved</t>
  </si>
  <si>
    <t>Select building type:</t>
  </si>
  <si>
    <t>step</t>
  </si>
  <si>
    <t>2 + Exemplary</t>
  </si>
  <si>
    <t>Materials Assessment Scope</t>
  </si>
  <si>
    <t>Materials Assessment tool/method and data</t>
  </si>
  <si>
    <t>Embodied water OR waste processing</t>
  </si>
  <si>
    <t>AND any two additional indicators</t>
  </si>
  <si>
    <r>
      <rPr>
        <b/>
        <sz val="14"/>
        <color rgb="FFFF0000"/>
        <rFont val="Calibri"/>
        <family val="2"/>
        <scheme val="minor"/>
      </rPr>
      <t xml:space="preserve">(M) </t>
    </r>
    <r>
      <rPr>
        <b/>
        <sz val="14"/>
        <color rgb="FF3D6864"/>
        <rFont val="Calibri"/>
        <family val="2"/>
        <scheme val="minor"/>
      </rPr>
      <t>Output Life stage(s) available (for all indicators selected)</t>
    </r>
  </si>
  <si>
    <t>Percentage of Mat01 points achieved:</t>
  </si>
  <si>
    <t>a. Product stage</t>
  </si>
  <si>
    <t>b. Construction process stage</t>
  </si>
  <si>
    <t>d. End of life</t>
  </si>
  <si>
    <t>Included in LCA tool?</t>
  </si>
  <si>
    <t>Mandatory Met</t>
  </si>
  <si>
    <t>Note: Not all mandatory issues have been met</t>
  </si>
  <si>
    <t>Building elements included</t>
  </si>
  <si>
    <t>Whole building level; with user product-level specification (e.g. thickness, service life) and reporting aligned to (the current version of) EN 15978.</t>
  </si>
  <si>
    <t>Using LCA data of unknown geographic applicability OR not compensated to local conditions</t>
  </si>
  <si>
    <t>Using data no older than 10 years (generic) or 5 years (manufacturer specific)</t>
  </si>
  <si>
    <t>Version</t>
  </si>
  <si>
    <t>Release Date</t>
  </si>
  <si>
    <t>Current version</t>
  </si>
  <si>
    <t>Previous versions</t>
  </si>
  <si>
    <t>Are assessed to publically available AND peer reviewed PCR compliant with (the current version of):</t>
  </si>
  <si>
    <t>Cradle to Grave total WITH operational energy (reported separately)</t>
  </si>
  <si>
    <t>c. Use stage (with operational energy reported separately)</t>
  </si>
  <si>
    <r>
      <rPr>
        <b/>
        <sz val="14"/>
        <color rgb="FFFF0000"/>
        <rFont val="Calibri"/>
        <family val="2"/>
        <scheme val="minor"/>
      </rPr>
      <t>(M)</t>
    </r>
    <r>
      <rPr>
        <b/>
        <sz val="14"/>
        <color rgb="FF3D6864"/>
        <rFont val="Calibri"/>
        <family val="2"/>
        <scheme val="minor"/>
      </rPr>
      <t xml:space="preserve"> Assessment level(s). Life cycle impact comparisons possible (and made) at the:</t>
    </r>
  </si>
  <si>
    <r>
      <rPr>
        <b/>
        <sz val="14"/>
        <color rgb="FFFF0000"/>
        <rFont val="Calibri"/>
        <family val="2"/>
        <scheme val="minor"/>
      </rPr>
      <t>(M)</t>
    </r>
    <r>
      <rPr>
        <b/>
        <sz val="14"/>
        <color rgb="FF3D6864"/>
        <rFont val="Calibri"/>
        <family val="2"/>
        <scheme val="minor"/>
      </rPr>
      <t xml:space="preserve"> Source LCA data quality - Geographic applicability and age
Majority of individual materials/products in the building are assessed:</t>
    </r>
  </si>
  <si>
    <t>Verified/peer reviewed LCA data AND majority of EPD used (manufacturer or trade association) are verified to ISO 14025, ISO 21930 or EN 15804</t>
  </si>
  <si>
    <t>enter quantity</t>
  </si>
  <si>
    <t>enter period</t>
  </si>
  <si>
    <t>Where indicated above as cradle-to-grave, the study period used is (years)</t>
  </si>
  <si>
    <t>1. Data source name, provider name, version/date</t>
  </si>
  <si>
    <t>2. Data source name, provider name, version/date</t>
  </si>
  <si>
    <t>3. Data source name, provider name, version/date</t>
  </si>
  <si>
    <t>Majority of LCA data used originates from (in order of use, provide data source name, provider/institution name, version/date)</t>
  </si>
  <si>
    <r>
      <rPr>
        <b/>
        <sz val="14"/>
        <color rgb="FFFF0000"/>
        <rFont val="Calibri"/>
        <family val="2"/>
        <scheme val="minor"/>
      </rPr>
      <t>(M)</t>
    </r>
    <r>
      <rPr>
        <b/>
        <sz val="14"/>
        <color rgb="FF3D6864"/>
        <rFont val="Calibri"/>
        <family val="2"/>
        <scheme val="minor"/>
      </rPr>
      <t xml:space="preserve"> Additional questions (not related to credit score)</t>
    </r>
  </si>
  <si>
    <t>Note: As building-level data is gathered, element weightings will be refined.</t>
  </si>
  <si>
    <t xml:space="preserve">   other, please specify fuel type</t>
  </si>
  <si>
    <t>Where indicated above as including operational energy (heating, cooling, power etc) the following quantities have been used (direct, kWh/year) :</t>
  </si>
  <si>
    <t>Majority of LCA data used includes/uses:</t>
  </si>
  <si>
    <t xml:space="preserve">    Sequestration (timber and biogenic products)</t>
  </si>
  <si>
    <t xml:space="preserve">    Future allocation of emissions</t>
  </si>
  <si>
    <t xml:space="preserve">    System expansion</t>
  </si>
  <si>
    <t xml:space="preserve">    grid electricity</t>
  </si>
  <si>
    <t xml:space="preserve">    natural gas</t>
  </si>
  <si>
    <t xml:space="preserve">    coal</t>
  </si>
  <si>
    <t xml:space="preserve">    oil</t>
  </si>
  <si>
    <t xml:space="preserve">    Discounting for future emissions (e.g. to adjust for future changes to energy
    supply (fuel mix, technology etc.))</t>
  </si>
  <si>
    <t>Assumptions for LCA tool approval</t>
  </si>
  <si>
    <t>1. BRE LCA dataset, BRE, 2008 version</t>
  </si>
  <si>
    <t>n/a</t>
  </si>
  <si>
    <t>GF removed</t>
  </si>
  <si>
    <t>GF</t>
  </si>
  <si>
    <t>1. INIES, ISOVER, isofacade 38 / Avril 2009</t>
  </si>
  <si>
    <t>2. INIES, FCBA, charpente bois traditionnelle/ juin 2009</t>
  </si>
  <si>
    <t>3. INIES, SNFA, façade mur rideau 50% / décembre 2012</t>
  </si>
  <si>
    <t>2. Can be adapted in the software case-by-case regarding the building project specifications. Several assumptions can be compared</t>
  </si>
  <si>
    <t>1.  Dependant on the product categories and defined case-by-case in respect of the EPD normalization</t>
  </si>
  <si>
    <t>See note 1 below</t>
  </si>
  <si>
    <t>See note 2 below</t>
  </si>
  <si>
    <r>
      <rPr>
        <b/>
        <sz val="10"/>
        <color theme="6" tint="-0.499984740745262"/>
        <rFont val="Calibri"/>
        <family val="2"/>
        <scheme val="minor"/>
      </rPr>
      <t>Notes:</t>
    </r>
    <r>
      <rPr>
        <sz val="10"/>
        <color theme="6" tint="-0.499984740745262"/>
        <rFont val="Calibri"/>
        <family val="2"/>
        <scheme val="minor"/>
      </rPr>
      <t xml:space="preserve"> </t>
    </r>
  </si>
  <si>
    <t>1. INIES Dataset, INIES, 2013 version</t>
  </si>
  <si>
    <t>2. ELODIE Generic dataset, CSTB, 2013 version</t>
  </si>
  <si>
    <t>Can be defined by users (Generally, 50 or 100 years).</t>
  </si>
  <si>
    <t>Calculated at the building level with regulation rules</t>
  </si>
  <si>
    <t>as above</t>
  </si>
  <si>
    <t>C-Build e-LICCO database, Cycleco, 2009-2014</t>
  </si>
  <si>
    <t>To be defined by the user</t>
  </si>
  <si>
    <t>solar</t>
  </si>
  <si>
    <t>Multiple sources</t>
  </si>
  <si>
    <t>Project specific</t>
  </si>
  <si>
    <t>Nationale Milieudatabase
https://www.milieudatabase.nl/index.php?id=inzage</t>
  </si>
  <si>
    <t>Not calculated</t>
  </si>
  <si>
    <t>Residential = 75 yrs
Non residential = 50 yrs</t>
  </si>
  <si>
    <t>1. Ecoinvent - ecoinvent Assocation – 1996 version, v2.2 (2010) and v3.1 (2014) versions</t>
  </si>
  <si>
    <t>User defined.</t>
  </si>
  <si>
    <t>Calculated at the building level with dynamic thermal simulation software</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</si>
  <si>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</si>
  <si>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</si>
  <si>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</si>
  <si>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ELODIE V2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</si>
  <si>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</si>
  <si>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</si>
  <si>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BREEAM International 2016 New Construction Mat 01 Calculator</t>
  </si>
  <si>
    <t>Guidance</t>
  </si>
  <si>
    <t>Using previously verified LCA tools</t>
  </si>
  <si>
    <t>Geographic applicability</t>
  </si>
  <si>
    <t>Are assessed to the same complete PCR</t>
  </si>
  <si>
    <t>Verification</t>
  </si>
  <si>
    <t>Procedure for LCA tools to be approved by BRE Global</t>
  </si>
  <si>
    <t>5 + Exemplary</t>
  </si>
  <si>
    <t>Where a project team is considering using a LCA tool which has not been previously evaluated by BRE Global (BREG), the assessor should send the completed evidence template and Mat 01 Calculator to BREG. The evaluation process of LCA tools often requires the involvement and issue of evidence by the tool producer or developer.</t>
  </si>
  <si>
    <t>Using LCA data that has been compensated to a comprehensive range of regional differences*</t>
  </si>
  <si>
    <t>*see guidance tab</t>
  </si>
  <si>
    <r>
      <rPr>
        <b/>
        <sz val="14"/>
        <color rgb="FFFF0000"/>
        <rFont val="Calibri"/>
        <family val="2"/>
        <scheme val="minor"/>
      </rPr>
      <t>(M)</t>
    </r>
    <r>
      <rPr>
        <b/>
        <sz val="14"/>
        <color rgb="FF3D6864"/>
        <rFont val="Calibri"/>
        <family val="2"/>
        <scheme val="minor"/>
      </rPr>
      <t xml:space="preserve"> Source LCA data quality - Methodologies*
Majority of individual materials/products in the building:</t>
    </r>
  </si>
  <si>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building are assessed using:</t>
    </r>
  </si>
  <si>
    <t>Elemental level*</t>
  </si>
  <si>
    <t>Cradle to grave with separate life stage reporting* to:-</t>
  </si>
  <si>
    <t>Initial release version of BREEAM International 2016 New Construction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</si>
  <si>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</si>
  <si>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r>
      <t xml:space="preserve">Using LCA data that has been compensated to a comprehensive range of regional differences* </t>
    </r>
    <r>
      <rPr>
        <sz val="12"/>
        <color rgb="FFFFFF00"/>
        <rFont val="Calibri"/>
        <family val="2"/>
        <scheme val="minor"/>
      </rPr>
      <t>- APPLICABLE IN FRANCE ONLY</t>
    </r>
  </si>
  <si>
    <t>Methodologies/PCRs</t>
  </si>
  <si>
    <t>This refers to the methodology(ies)/PCR(s) used to create the LCA data available in the tool.</t>
  </si>
  <si>
    <t>Are all assessed to the same publically available AND peer reviewed methodology/PCR that is compliant with ISO 21930 or EN 15804.</t>
  </si>
  <si>
    <t>LCA data/data of unknown level of verification</t>
  </si>
  <si>
    <t>To award this point, the tools must have the ability to analyse different building element systems, such as comparing one complete external wall construction with another. Element level comparison does not refer to, for example, the ability to compare the all external wall impacts with all roof impacts.</t>
  </si>
  <si>
    <t>NOTE: Blue sections are to be checked/completed by the design team for each BREEAM submission.</t>
  </si>
  <si>
    <t>NOTE: Other sections are usually completed once by the tool developer as part of an evaluation process with BRE Global.</t>
  </si>
  <si>
    <t>Further guidance on Mat 01 Calculator terms (when undertaking the evaluation of a tool)</t>
  </si>
  <si>
    <t>To award this point, in addition to the tool having the reporting capability, the background LCA data for life stages A, B and C (as defined by EN15978) must be specific to the product including appropriate in-use and waste scenarios (B and C). For example, for stage B, replacement quantities should be based on robust service life information and give the option for the design team to adjust the service life according to the actual design. Stage C should be based on current product specific waste processing (i.e. environmental impacts from either recycling, land fill or incineration processes).</t>
  </si>
  <si>
    <t>To award this point, the tool must use LCA data that is based on background data (such as primary manufacturing data) from the same region as the building. Or, where the LCA data is from another region, it must be compensated (adjusted) to allow for a comprehensive range of regional differences e.g. grid-mix, production, technological, resource availability, transport and waste disposal routes. The compensation should be at the product level, not a global adjustment. The compensation methodology must be publically available and peer reviewed.</t>
  </si>
  <si>
    <t>This section relates to the independent verification of the LCA data to the respective methodology(ies)/PCR(s) identified in the preceding section.
Note: Although methodologies/PCRs may set requirements for independent verification, it may not have been carried out.</t>
  </si>
  <si>
    <t>Cradle-to-grave with separate life-stage reporting</t>
  </si>
  <si>
    <t>(M) Source LCA data quality - Geographic applicability and age
Majority of individual materials/products in the tool are assessed:</t>
  </si>
  <si>
    <t>Using local LCA data or LCA data that has been compensated to a comprehensive range of regional differences*</t>
  </si>
  <si>
    <r>
      <rPr>
        <b/>
        <sz val="14"/>
        <color rgb="FFFF0000"/>
        <rFont val="Calibri"/>
        <family val="2"/>
        <scheme val="minor"/>
      </rPr>
      <t>(M)</t>
    </r>
    <r>
      <rPr>
        <b/>
        <sz val="14"/>
        <color rgb="FF3D6864"/>
        <rFont val="Calibri"/>
        <family val="2"/>
        <scheme val="minor"/>
      </rPr>
      <t xml:space="preserve"> Source LCA data quality - Methodologies/PCRs*
Majority of individual materials/products in the tool:</t>
    </r>
  </si>
  <si>
    <t>Are assessed using data of unknown methodology/PCR</t>
  </si>
  <si>
    <t>Are each assessed to any publicly available methodology/PCR compliant with (the current version of) ISO 14040 &amp; ISO 14044</t>
  </si>
  <si>
    <t>Are each assessed to any publicly available AND peer reviewed methodology/PCR compliant with (the current version of) ISO 14040 &amp; ISO 14044</t>
  </si>
  <si>
    <t>Are each assessed to any publically available AND peer reviewed methodology/PCR that is compliant with (the current version of):</t>
  </si>
  <si>
    <t>ISO 21930 (may be awarded 'Y' if EN 15804 is awarded 'Y')</t>
  </si>
  <si>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tool are assessed using:</t>
    </r>
  </si>
  <si>
    <t xml:space="preserve">    Discounting for future emissions (e.g. to adjust for future changes to energy supply (fuel mix, technology etc.))</t>
  </si>
  <si>
    <r>
      <t>Using local LCA data or LCA data that has been compensated to a comprehensive range of regional differences*</t>
    </r>
    <r>
      <rPr>
        <sz val="12"/>
        <color rgb="FFFFFF00"/>
        <rFont val="Calibri"/>
        <family val="2"/>
        <scheme val="minor"/>
      </rPr>
      <t xml:space="preserve"> IN FRANCE ONLY</t>
    </r>
  </si>
  <si>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</si>
  <si>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</si>
  <si>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</si>
  <si>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</si>
  <si>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BREEAM NOR: 2016</t>
  </si>
  <si>
    <t>Percentage of Mat 01 calculator points achieved:</t>
  </si>
  <si>
    <t>Credits achieved:</t>
  </si>
  <si>
    <t>Note: Please see guidance tab to confirm credits achieved when using BREEAM-NOR 2016 scheme</t>
  </si>
  <si>
    <t>The BREEAM-NOR 2016 scheme uses this Mat 01 Calculator and follows the same approvals process for LCA tools. The number of credits available and the credit benchmarks differ.
Where the calculator confirms that the mandatory credits have been met and credits are awarded, enter the percentage Mat 01 calculator points below to confirm the number of credits to award against the BREEAM-NOR scheme:</t>
  </si>
  <si>
    <t>* Inclusion of approved Mat 01 score template for eToolLCD IMPACT data
* Inclusion of BREEAM:NOR 2016 credit score confirmation in Guidance tab</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</si>
  <si>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eToolLCD_IMPACT v1.1.</t>
  </si>
  <si>
    <t>BREEAM International New Construction 2016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</si>
  <si>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methodology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</si>
  <si>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t>* Inclusion of revised score template for One Click LCA (software formerly called 360optimi). This rating applies to all users of the software.</t>
  </si>
  <si>
    <t>* Included points for EN 15804 within Methodology section for 'eToolLCD_IMPACT' tab.</t>
  </si>
  <si>
    <r>
      <t xml:space="preserve">Knowledge Base Compliance Note </t>
    </r>
    <r>
      <rPr>
        <b/>
        <u/>
        <sz val="11"/>
        <color rgb="FF0000FF"/>
        <rFont val="Calibri"/>
        <family val="2"/>
        <scheme val="minor"/>
      </rPr>
      <t>KBCN01118</t>
    </r>
    <r>
      <rPr>
        <sz val="11"/>
        <rFont val="Calibri"/>
        <family val="2"/>
        <scheme val="minor"/>
      </rPr>
      <t xml:space="preserve"> confirms all verified LCA tools, and the BREEAM schemes they are recognised against. This calculator should be read in conjunction with the KBCN.
Each verified LCA tool has it's own tab within the Mat 01 Calculator tool. This template confirms the maximum potential score the LCA tool can achieve for the rigour of the assessment (left hand side) and assessment scope (right hand side). The design team should confirm with evidence submitted within the report (as detailed in the technical manual) that, for the </t>
    </r>
    <r>
      <rPr>
        <u/>
        <sz val="11"/>
        <rFont val="Calibri"/>
        <family val="2"/>
        <scheme val="minor"/>
      </rPr>
      <t>geographic applicability</t>
    </r>
    <r>
      <rPr>
        <sz val="11"/>
        <rFont val="Calibri"/>
        <family val="2"/>
        <scheme val="minor"/>
      </rPr>
      <t xml:space="preserve">, </t>
    </r>
    <r>
      <rPr>
        <u/>
        <sz val="11"/>
        <rFont val="Calibri"/>
        <family val="2"/>
        <scheme val="minor"/>
      </rPr>
      <t>assessment scope</t>
    </r>
    <r>
      <rPr>
        <sz val="11"/>
        <rFont val="Calibri"/>
        <family val="2"/>
        <scheme val="minor"/>
      </rPr>
      <t xml:space="preserve"> and some </t>
    </r>
    <r>
      <rPr>
        <u/>
        <sz val="11"/>
        <rFont val="Calibri"/>
        <family val="2"/>
        <scheme val="minor"/>
      </rPr>
      <t>additional questions</t>
    </r>
    <r>
      <rPr>
        <sz val="11"/>
        <rFont val="Calibri"/>
        <family val="2"/>
        <scheme val="minor"/>
      </rPr>
      <t>, the tool has been used to the extent indicated (these items are indicated in blue). If the tool has not been used to this extent, the calculator should be amended, to confirm the extent that the tool has been used.
Note: The scoring will be adapted according to the number of applicable elements present in the building/assessment.</t>
    </r>
  </si>
  <si>
    <t>* Renamed LCA tools in line with KBCN1118
* Inclusion of approved Mat 01 score template for Conpact</t>
  </si>
  <si>
    <r>
      <t xml:space="preserve">Using local LCA data or LCA data that has been compensated to a comprehensive range of regional differences* </t>
    </r>
    <r>
      <rPr>
        <sz val="12"/>
        <color rgb="FFFFFF00"/>
        <rFont val="Calibri"/>
        <family val="2"/>
        <scheme val="minor"/>
      </rPr>
      <t>GERMANY ONLY</t>
    </r>
  </si>
  <si>
    <r>
      <t xml:space="preserve">Using local LCA data or LCA data that has been compensated to a comprehensive range of regional differences* </t>
    </r>
    <r>
      <rPr>
        <sz val="12"/>
        <color rgb="FFFFFF00"/>
        <rFont val="Calibri"/>
        <family val="2"/>
        <scheme val="minor"/>
      </rPr>
      <t>NORWAY ONLY</t>
    </r>
  </si>
  <si>
    <t>* Inclusion of approved Mat 01 score template for ByggLCA v1</t>
  </si>
  <si>
    <t>1. BRE LCA dataset, BRE, EN 15804 version</t>
  </si>
  <si>
    <t>* Update to applicable EN 15804 dataset versions for eTool
* Correction to applicable datasets and applicability of 'Future allocation of emissions' to OneClickLCA(IMPACTCT_15804), OneClickLCA-IES(IMPACTCt_15804) and eTool(IMPACTCt_15804)</t>
  </si>
  <si>
    <r>
      <t>Using local LCA data or LCA data that has been compensated to a comprehensive range of regional differences*</t>
    </r>
    <r>
      <rPr>
        <sz val="12"/>
        <color rgb="FFFFFF00"/>
        <rFont val="Calibri"/>
        <family val="2"/>
        <scheme val="minor"/>
      </rPr>
      <t xml:space="preserve"> - APPLICABLE IN GERMANY ONLY</t>
    </r>
  </si>
  <si>
    <t>0-60</t>
  </si>
  <si>
    <t>kWh/year</t>
  </si>
  <si>
    <t>1. Ökobau.dat, German Federal Institute for Research on Building, Urban Affairs and Spatial Development, Version 2016</t>
  </si>
  <si>
    <t>* Inclusion of approved Mat 01 score template for SBS Building Sustainability</t>
  </si>
  <si>
    <t>* Inclusion of approved Mat 01 score template for Anavitor/ECO2</t>
  </si>
  <si>
    <r>
      <t xml:space="preserve">Using local LCA data or LCA data that has been compensated to a comprehensive range of regional differences* </t>
    </r>
    <r>
      <rPr>
        <sz val="12"/>
        <color rgb="FFFFFF00"/>
        <rFont val="Calibri"/>
        <family val="2"/>
        <scheme val="minor"/>
      </rPr>
      <t>IN SWEDEN ONLY</t>
    </r>
  </si>
  <si>
    <r>
      <t xml:space="preserve">Using local LCA data or LCA data that has been compensated to a comprehensive range of regional differences* </t>
    </r>
    <r>
      <rPr>
        <sz val="12"/>
        <color rgb="FFFFFF00"/>
        <rFont val="Calibri"/>
        <family val="2"/>
        <scheme val="minor"/>
      </rPr>
      <t>IN BELGIUM ONLY</t>
    </r>
  </si>
  <si>
    <t>* Inclusion of approved Mat 01 score template for TOTEM
* Correction to cell protections</t>
  </si>
  <si>
    <t>* Correction to cell protections</t>
  </si>
  <si>
    <t>* Correction to cell protections column I</t>
  </si>
  <si>
    <t>* Inclusion of approved Mat 01 score template for Vizcab</t>
  </si>
  <si>
    <r>
      <t xml:space="preserve">Using local LCA data or LCA data that has been compensated to a comprehensive range of regional differences* </t>
    </r>
    <r>
      <rPr>
        <sz val="12"/>
        <color rgb="FFFFFF00"/>
        <rFont val="Calibri"/>
        <family val="2"/>
        <scheme val="minor"/>
      </rPr>
      <t>FRANCE ONLY</t>
    </r>
  </si>
  <si>
    <r>
      <t xml:space="preserve">Using local LCA data or LCA data that has been compensated to a comprehensive range of regional differences* </t>
    </r>
    <r>
      <rPr>
        <sz val="12"/>
        <color rgb="FFFFFF00"/>
        <rFont val="Calibri"/>
        <family val="2"/>
        <scheme val="minor"/>
      </rPr>
      <t>BELGIUM ONLY</t>
    </r>
  </si>
  <si>
    <t>Description of changes/additions made to the BREEAM International 2016 New Construction Mat 01 Calculator</t>
  </si>
  <si>
    <t>* Inclusion of approved Mat 01 score template for VKaLCA-tool</t>
  </si>
  <si>
    <t>https://www.inies.fr/accueil/</t>
  </si>
  <si>
    <r>
      <t xml:space="preserve">Using local LCA data or LCA data that has been compensated to a comprehensive range of regional differences* </t>
    </r>
    <r>
      <rPr>
        <sz val="12"/>
        <color rgb="FFFFFF00"/>
        <rFont val="Calibri"/>
        <family val="2"/>
        <scheme val="minor"/>
      </rPr>
      <t>IN FRANCE ONLY</t>
    </r>
  </si>
  <si>
    <t xml:space="preserve">Ecoinvent 3.8, CEN TC, </t>
  </si>
  <si>
    <t xml:space="preserve">Using local LCA data or LCA data that has been compensated to a comprehensive range of regional differences* </t>
  </si>
  <si>
    <t>www.oekobaudat.de</t>
  </si>
  <si>
    <t>ibu-epd.com</t>
  </si>
  <si>
    <t>www.base-inies.fr</t>
  </si>
  <si>
    <t>Okobau.dat</t>
  </si>
  <si>
    <t>http://www.inies.fr</t>
  </si>
  <si>
    <t>* Inclusion of approved Mat 01 score template for Ecometro ACV, Oekobilanz-bau.de and NINOX</t>
  </si>
  <si>
    <t>BREEAM International New Construction 2016 / Version 6 Mat 01 Calculator</t>
  </si>
  <si>
    <t>* Title updated to include BREEAM International New Construction Version 6</t>
  </si>
  <si>
    <t>* Inclusion of approved Mat 01 score template for NOOCO</t>
  </si>
  <si>
    <t>Fire and Lightning Protection</t>
  </si>
  <si>
    <t>Additional questions (not related to credit score)</t>
  </si>
  <si>
    <t>EPD Norge</t>
  </si>
  <si>
    <t>MRPI</t>
  </si>
  <si>
    <t>EnvironDec</t>
  </si>
  <si>
    <t>IBU_DATA</t>
  </si>
  <si>
    <t>EPD Ireland</t>
  </si>
  <si>
    <t>BRE EPD HUB</t>
  </si>
  <si>
    <t>ECOSMDP</t>
  </si>
  <si>
    <r>
      <t xml:space="preserve">* Inclusion of approved Mat 01 score template for Reduzer
* Removal of (M) mandatory requirement for </t>
    </r>
    <r>
      <rPr>
        <i/>
        <sz val="11"/>
        <color theme="1"/>
        <rFont val="Calibri"/>
        <family val="2"/>
        <scheme val="minor"/>
      </rPr>
      <t>Additional Question (not related to credit score)</t>
    </r>
    <r>
      <rPr>
        <sz val="11"/>
        <color theme="1"/>
        <rFont val="Calibri"/>
        <family val="2"/>
        <scheme val="minor"/>
      </rPr>
      <t xml:space="preserve"> section for all tools.</t>
    </r>
  </si>
  <si>
    <t>* Update of approved Mat 01 score template for Ecometro ACV
* NOOCO reinstated after being unintentionally removed in version 18.0</t>
  </si>
  <si>
    <t>1. Ökobau.dat</t>
  </si>
  <si>
    <t>2. IBU.data</t>
  </si>
  <si>
    <t>3. EPD Danmark</t>
  </si>
  <si>
    <t>3. EPD Norge</t>
  </si>
  <si>
    <t>BRE LCA Dataset</t>
  </si>
  <si>
    <t>* Inclusion of approved Mat 01 score template for Real-Time
* Inclusion of approved Mat 01 score template for CarboniCa</t>
  </si>
  <si>
    <t>* Inclusion of approved Mat 01 score template for Prodikt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</si>
</sst>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2">
    <font>
      <sz val="11"/>
      <color theme="1"/>
      <name val="Calibri"/>
      <family val="2"/>
      <scheme val="minor"/>
    </font>
    <font>
      <sz val="11"/>
      <color rgb="FFFF0000"/>
      <name val="Calibri"/>
      <family val="2"/>
      <scheme val="minor"/>
    </font>
    <font>
      <b/>
      <sz val="11"/>
      <color theme="1"/>
      <name val="Calibri"/>
      <family val="2"/>
      <scheme val="minor"/>
    </font>
    <font>
      <sz val="10"/>
      <color theme="1"/>
      <name val="Times New Roman"/>
      <family val="1"/>
    </font>
    <font>
      <sz val="9"/>
      <color rgb="FF000000"/>
      <name val="Calibri"/>
      <family val="2"/>
    </font>
    <font>
      <sz val="1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sz val="11"/>
      <color theme="1"/>
      <name val="Calibri"/>
      <family val="2"/>
      <scheme val="minor"/>
    </font>
    <font>
      <sz val="11"/>
      <color rgb="FF0070C0"/>
      <name val="Calibri"/>
      <family val="2"/>
      <scheme val="minor"/>
    </font>
    <font>
      <b/>
      <sz val="11"/>
      <color rgb="FF0070C0"/>
      <name val="Calibri"/>
      <family val="2"/>
      <scheme val="minor"/>
    </font>
    <font>
      <b/>
      <sz val="11"/>
      <color theme="6" tint="-0.499984740745262"/>
      <name val="Calibri"/>
      <family val="2"/>
      <scheme val="minor"/>
    </font>
    <font>
      <sz val="11"/>
      <color theme="6" tint="-0.499984740745262"/>
      <name val="Calibri"/>
      <family val="2"/>
      <scheme val="minor"/>
    </font>
    <font>
      <b/>
      <sz val="11"/>
      <name val="Calibri"/>
      <family val="2"/>
      <scheme val="minor"/>
    </font>
    <font>
      <sz val="8"/>
      <color theme="1"/>
      <name val="Arial"/>
      <family val="2"/>
    </font>
    <font>
      <sz val="8"/>
      <name val="Arial"/>
      <family val="2"/>
    </font>
    <font>
      <sz val="10"/>
      <name val="Frutiger-Normal"/>
    </font>
    <font>
      <sz val="10"/>
      <name val="Calibri"/>
      <family val="2"/>
      <scheme val="minor"/>
    </font>
    <font>
      <sz val="11"/>
      <color theme="0"/>
      <name val="Calibri"/>
      <family val="2"/>
      <scheme val="minor"/>
    </font>
    <font>
      <sz val="12"/>
      <color theme="0"/>
      <name val="Calibri"/>
      <family val="2"/>
      <scheme val="minor"/>
    </font>
    <font>
      <b/>
      <sz val="14"/>
      <color rgb="FF3D6864"/>
      <name val="Calibri"/>
      <family val="2"/>
      <scheme val="minor"/>
    </font>
    <font>
      <b/>
      <sz val="16"/>
      <color rgb="FF3D6864"/>
      <name val="Calibri"/>
      <family val="2"/>
      <scheme val="minor"/>
    </font>
    <font>
      <b/>
      <sz val="22"/>
      <color theme="0"/>
      <name val="Calibri"/>
      <family val="2"/>
      <scheme val="minor"/>
    </font>
    <font>
      <b/>
      <sz val="20"/>
      <color theme="0"/>
      <name val="Calibri"/>
      <family val="2"/>
      <scheme val="minor"/>
    </font>
    <font>
      <b/>
      <sz val="18"/>
      <color theme="0"/>
      <name val="Calibri"/>
      <family val="2"/>
      <scheme val="minor"/>
    </font>
    <font>
      <b/>
      <sz val="16"/>
      <color theme="0"/>
      <name val="Calibri"/>
      <family val="2"/>
      <scheme val="minor"/>
    </font>
    <font>
      <sz val="10"/>
      <color indexed="81"/>
      <name val="Calibri"/>
      <family val="2"/>
      <scheme val="minor"/>
    </font>
    <font>
      <b/>
      <sz val="10"/>
      <color indexed="81"/>
      <name val="Calibri"/>
      <family val="2"/>
      <scheme val="minor"/>
    </font>
    <font>
      <b/>
      <sz val="14"/>
      <color rgb="FFFF0000"/>
      <name val="Calibri"/>
      <family val="2"/>
      <scheme val="minor"/>
    </font>
    <font>
      <b/>
      <sz val="12"/>
      <color theme="6" tint="-0.499984740745262"/>
      <name val="Calibri"/>
      <family val="2"/>
      <scheme val="minor"/>
    </font>
    <font>
      <sz val="12"/>
      <color rgb="FFFF0000"/>
      <name val="Calibri"/>
      <family val="2"/>
      <scheme val="minor"/>
    </font>
    <font>
      <b/>
      <sz val="12"/>
      <color rgb="FFFF0000"/>
      <name val="Calibri"/>
      <family val="2"/>
      <scheme val="minor"/>
    </font>
    <font>
      <sz val="12"/>
      <color theme="1"/>
      <name val="Calibri"/>
      <family val="2"/>
      <scheme val="minor"/>
    </font>
    <font>
      <b/>
      <sz val="12"/>
      <color rgb="FF0070C0"/>
      <name val="Calibri"/>
      <family val="2"/>
      <scheme val="minor"/>
    </font>
    <font>
      <b/>
      <sz val="12"/>
      <color theme="1"/>
      <name val="Calibri"/>
      <family val="2"/>
      <scheme val="minor"/>
    </font>
    <font>
      <b/>
      <sz val="12"/>
      <name val="Calibri"/>
      <family val="2"/>
      <scheme val="minor"/>
    </font>
    <font>
      <sz val="12"/>
      <name val="Calibri"/>
      <family val="2"/>
      <scheme val="minor"/>
    </font>
    <font>
      <b/>
      <sz val="20"/>
      <name val="Calibri"/>
      <family val="2"/>
      <scheme val="minor"/>
    </font>
    <font>
      <b/>
      <sz val="16"/>
      <color rgb="FFFF0000"/>
      <name val="Calibri"/>
      <family val="2"/>
      <scheme val="minor"/>
    </font>
    <font>
      <sz val="10"/>
      <color rgb="FFFF0000"/>
      <name val="Times New Roman"/>
      <family val="1"/>
    </font>
    <font>
      <sz val="12"/>
      <color indexed="9"/>
      <name val="Calibri"/>
      <family val="2"/>
    </font>
    <font>
      <b/>
      <sz val="11"/>
      <color indexed="10"/>
      <name val="Calibri"/>
      <family val="2"/>
    </font>
    <font>
      <sz val="10"/>
      <color theme="6" tint="-0.499984740745262"/>
      <name val="Calibri"/>
      <family val="2"/>
      <scheme val="minor"/>
    </font>
    <font>
      <sz val="12"/>
      <color theme="6" tint="-0.499984740745262"/>
      <name val="Calibri"/>
      <family val="2"/>
      <scheme val="minor"/>
    </font>
    <font>
      <sz val="12"/>
      <color indexed="81"/>
      <name val="Calibri"/>
      <family val="2"/>
      <scheme val="minor"/>
    </font>
    <font>
      <b/>
      <sz val="10"/>
      <color theme="6" tint="-0.499984740745262"/>
      <name val="Calibri"/>
      <family val="2"/>
      <scheme val="minor"/>
    </font>
    <font>
      <sz val="9"/>
      <color theme="6" tint="-0.499984740745262"/>
      <name val="Calibri"/>
      <family val="2"/>
      <scheme val="minor"/>
    </font>
    <font>
      <sz val="12"/>
      <color rgb="FFFFFF00"/>
      <name val="Calibri"/>
      <family val="2"/>
      <scheme val="minor"/>
    </font>
    <font>
      <sz val="11"/>
      <color rgb="FF3D6864"/>
      <name val="Calibri"/>
      <family val="2"/>
      <scheme val="minor"/>
    </font>
    <font>
      <sz val="12"/>
      <color indexed="81"/>
      <name val="Tahoma"/>
      <family val="2"/>
    </font>
    <font>
      <b/>
      <sz val="11"/>
      <color theme="0"/>
      <name val="Calibri"/>
      <family val="2"/>
      <scheme val="minor"/>
    </font>
    <font>
      <b/>
      <sz val="14"/>
      <color theme="0"/>
      <name val="Calibri"/>
      <family val="2"/>
      <scheme val="minor"/>
    </font>
    <font>
      <b/>
      <sz val="11"/>
      <color rgb="FF3D6864"/>
      <name val="Calibri"/>
      <family val="2"/>
      <scheme val="minor"/>
    </font>
    <font>
      <u/>
      <sz val="11"/>
      <name val="Calibri"/>
      <family val="2"/>
      <scheme val="minor"/>
    </font>
    <font>
      <sz val="11"/>
      <name val="Arial"/>
      <family val="2"/>
    </font>
    <font>
      <sz val="14"/>
      <color theme="1"/>
      <name val="Calibri"/>
      <family val="2"/>
      <scheme val="minor"/>
    </font>
    <font>
      <sz val="11"/>
      <color theme="1"/>
      <name val="Script MT Bold"/>
      <family val="4"/>
    </font>
    <font>
      <sz val="10"/>
      <color theme="1"/>
      <name val="Script MT Bold"/>
      <family val="4"/>
    </font>
    <font>
      <u/>
      <sz val="11"/>
      <color theme="10"/>
      <name val="Calibri"/>
      <family val="2"/>
      <scheme val="minor"/>
    </font>
    <font>
      <b/>
      <u/>
      <sz val="11"/>
      <color rgb="FF0000FF"/>
      <name val="Calibri"/>
      <family val="2"/>
      <scheme val="minor"/>
    </font>
    <font>
      <i/>
      <sz val="11"/>
      <color theme="1"/>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rgb="FF3D6864"/>
        <bgColor indexed="64"/>
      </patternFill>
    </fill>
    <fill>
      <patternFill patternType="solid">
        <fgColor theme="0" tint="-0.14999847407452621"/>
        <bgColor indexed="64"/>
      </patternFill>
    </fill>
    <fill>
      <patternFill patternType="solid">
        <fgColor rgb="FF004A82"/>
        <bgColor indexed="64"/>
      </patternFill>
    </fill>
  </fills>
  <borders count="4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rgb="FF3D6864"/>
      </left>
      <right/>
      <top style="medium">
        <color rgb="FF3D6864"/>
      </top>
      <bottom/>
      <diagonal/>
    </border>
    <border>
      <left/>
      <right/>
      <top style="medium">
        <color rgb="FF3D6864"/>
      </top>
      <bottom/>
      <diagonal/>
    </border>
    <border>
      <left/>
      <right style="medium">
        <color rgb="FF3D6864"/>
      </right>
      <top style="medium">
        <color rgb="FF3D6864"/>
      </top>
      <bottom/>
      <diagonal/>
    </border>
    <border>
      <left style="medium">
        <color rgb="FF3D6864"/>
      </left>
      <right/>
      <top/>
      <bottom style="medium">
        <color rgb="FF3D6864"/>
      </bottom>
      <diagonal/>
    </border>
    <border>
      <left/>
      <right/>
      <top/>
      <bottom style="medium">
        <color rgb="FF3D6864"/>
      </bottom>
      <diagonal/>
    </border>
    <border>
      <left/>
      <right style="medium">
        <color rgb="FF3D6864"/>
      </right>
      <top/>
      <bottom style="medium">
        <color rgb="FF3D6864"/>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right/>
      <top style="thin">
        <color indexed="64"/>
      </top>
      <bottom/>
      <diagonal/>
    </border>
    <border>
      <left style="thin">
        <color rgb="FF3D6864"/>
      </left>
      <right style="thin">
        <color rgb="FF3D6864"/>
      </right>
      <top style="thin">
        <color rgb="FF3D6864"/>
      </top>
      <bottom style="thin">
        <color rgb="FF3D6864"/>
      </bottom>
      <diagonal/>
    </border>
    <border>
      <left style="thin">
        <color rgb="FF3D6864"/>
      </left>
      <right style="thin">
        <color rgb="FF3D6864"/>
      </right>
      <top style="thin">
        <color rgb="FF3D6864"/>
      </top>
      <bottom/>
      <diagonal/>
    </border>
    <border>
      <left/>
      <right/>
      <top style="thin">
        <color rgb="FF3D6864"/>
      </top>
      <bottom/>
      <diagonal/>
    </border>
    <border>
      <left style="thin">
        <color rgb="FF3D6864"/>
      </left>
      <right style="thin">
        <color rgb="FF3D6864"/>
      </right>
      <top/>
      <bottom/>
      <diagonal/>
    </border>
    <border>
      <left style="thin">
        <color rgb="FF3D6864"/>
      </left>
      <right/>
      <top style="thin">
        <color rgb="FF3D6864"/>
      </top>
      <bottom style="thin">
        <color rgb="FF3D6864"/>
      </bottom>
      <diagonal/>
    </border>
    <border>
      <left/>
      <right/>
      <top style="thin">
        <color rgb="FF3D6864"/>
      </top>
      <bottom style="thin">
        <color rgb="FF3D6864"/>
      </bottom>
      <diagonal/>
    </border>
    <border>
      <left/>
      <right style="thin">
        <color rgb="FF3D6864"/>
      </right>
      <top style="thin">
        <color rgb="FF3D6864"/>
      </top>
      <bottom style="thin">
        <color rgb="FF3D6864"/>
      </bottom>
      <diagonal/>
    </border>
    <border>
      <left style="medium">
        <color rgb="FF3D6864"/>
      </left>
      <right/>
      <top/>
      <bottom/>
      <diagonal/>
    </border>
    <border>
      <left/>
      <right style="medium">
        <color rgb="FF3D6864"/>
      </right>
      <top/>
      <bottom/>
      <diagonal/>
    </border>
    <border>
      <left style="thin">
        <color rgb="FF3D6864"/>
      </left>
      <right/>
      <top style="thin">
        <color rgb="FF3D6864"/>
      </top>
      <bottom/>
      <diagonal/>
    </border>
    <border>
      <left style="thin">
        <color rgb="FF3D6864"/>
      </left>
      <right/>
      <top/>
      <bottom style="thin">
        <color rgb="FF3D6864"/>
      </bottom>
      <diagonal/>
    </border>
    <border>
      <left style="medium">
        <color rgb="FF3D6864"/>
      </left>
      <right/>
      <top style="medium">
        <color rgb="FF3D6864"/>
      </top>
      <bottom style="medium">
        <color rgb="FF3D6864"/>
      </bottom>
      <diagonal/>
    </border>
    <border>
      <left/>
      <right style="medium">
        <color rgb="FF3D6864"/>
      </right>
      <top style="medium">
        <color rgb="FF3D6864"/>
      </top>
      <bottom style="medium">
        <color rgb="FF3D6864"/>
      </bottom>
      <diagonal/>
    </border>
  </borders>
  <cellStyleXfs count="3">
    <xf numFmtId="0" fontId="0" fillId="0" borderId="0"/>
    <xf numFmtId="9" fontId="9" fillId="0" borderId="0" applyFont="0" applyFill="0" applyBorder="0" applyAlignment="0" applyProtection="0"/>
    <xf numFmtId="0" fontId="59" fillId="0" borderId="0" applyNumberFormat="0" applyFill="0" applyBorder="0" applyAlignment="0" applyProtection="0"/>
  </cellStyleXfs>
  <cellXfs count="587">
    <xf numFmtId="0" fontId="0" fillId="0" borderId="0" xfId="0"/>
    <xf numFmtId="0" fontId="0" fillId="0" borderId="0" xfId="0" quotePrefix="1"/>
    <xf numFmtId="0" fontId="0" fillId="0" borderId="0" xfId="0" applyAlignment="1">
      <alignment horizontal="right"/>
    </xf>
    <xf numFmtId="0" fontId="4" fillId="0" borderId="0" xfId="0" applyFont="1" applyAlignment="1">
      <alignment vertical="center" wrapText="1"/>
    </xf>
    <xf numFmtId="0" fontId="1" fillId="0" borderId="0" xfId="0" applyFont="1"/>
    <xf numFmtId="0" fontId="3" fillId="0" borderId="0" xfId="0" applyFont="1" applyAlignment="1">
      <alignment vertical="center" wrapText="1"/>
    </xf>
    <xf numFmtId="0" fontId="0" fillId="3" borderId="0" xfId="0" applyFill="1"/>
    <xf numFmtId="0" fontId="2" fillId="3" borderId="0" xfId="0" applyFont="1" applyFill="1"/>
    <xf numFmtId="0" fontId="0" fillId="3" borderId="0" xfId="0" applyFill="1" applyAlignment="1">
      <alignment horizontal="right"/>
    </xf>
    <xf numFmtId="0" fontId="1" fillId="0" borderId="0" xfId="0" applyFont="1" applyAlignment="1">
      <alignment textRotation="90"/>
    </xf>
    <xf numFmtId="0" fontId="7" fillId="0" borderId="0" xfId="0" applyFont="1"/>
    <xf numFmtId="2" fontId="1" fillId="0" borderId="0" xfId="0" applyNumberFormat="1" applyFont="1"/>
    <xf numFmtId="0" fontId="10" fillId="2" borderId="0" xfId="0" applyFont="1" applyFill="1" applyAlignment="1">
      <alignment horizontal="right"/>
    </xf>
    <xf numFmtId="164" fontId="0" fillId="0" borderId="0" xfId="0" applyNumberFormat="1" applyAlignment="1">
      <alignment horizontal="right"/>
    </xf>
    <xf numFmtId="164" fontId="13" fillId="2" borderId="2" xfId="0" applyNumberFormat="1" applyFont="1" applyFill="1" applyBorder="1" applyAlignment="1">
      <alignment horizontal="center" vertical="center"/>
    </xf>
    <xf numFmtId="164" fontId="0" fillId="0" borderId="0" xfId="0" applyNumberFormat="1" applyAlignment="1">
      <alignment horizontal="center" vertical="center"/>
    </xf>
    <xf numFmtId="0" fontId="15" fillId="0" borderId="0" xfId="0" applyFont="1" applyAlignment="1">
      <alignment vertical="center"/>
    </xf>
    <xf numFmtId="0" fontId="5" fillId="0" borderId="0" xfId="0" applyFont="1" applyAlignment="1">
      <alignment horizontal="left" vertical="top"/>
    </xf>
    <xf numFmtId="0" fontId="17" fillId="0" borderId="0" xfId="0" applyFont="1" applyAlignment="1">
      <alignment horizontal="left" vertical="top" wrapText="1"/>
    </xf>
    <xf numFmtId="0" fontId="16" fillId="0" borderId="0" xfId="0" applyFont="1" applyAlignment="1">
      <alignment horizontal="left" vertical="top"/>
    </xf>
    <xf numFmtId="9" fontId="17" fillId="0" borderId="0" xfId="1" applyFont="1" applyBorder="1" applyAlignment="1">
      <alignment horizontal="left" vertical="top" wrapText="1"/>
    </xf>
    <xf numFmtId="9" fontId="5" fillId="0" borderId="0" xfId="0" applyNumberFormat="1" applyFont="1" applyAlignment="1">
      <alignment horizontal="left" vertical="top"/>
    </xf>
    <xf numFmtId="0" fontId="18" fillId="0" borderId="0" xfId="0" applyFont="1" applyAlignment="1">
      <alignment horizontal="left" vertical="top"/>
    </xf>
    <xf numFmtId="9" fontId="18" fillId="0" borderId="0" xfId="0" applyNumberFormat="1" applyFont="1" applyAlignment="1">
      <alignment horizontal="left" vertical="top"/>
    </xf>
    <xf numFmtId="165" fontId="17" fillId="0" borderId="0" xfId="1" applyNumberFormat="1" applyFont="1" applyBorder="1" applyAlignment="1">
      <alignment horizontal="left" vertical="top" wrapText="1"/>
    </xf>
    <xf numFmtId="9" fontId="0" fillId="0" borderId="0" xfId="0" applyNumberFormat="1" applyAlignment="1">
      <alignment horizontal="left"/>
    </xf>
    <xf numFmtId="0" fontId="6" fillId="4" borderId="0" xfId="0" applyFont="1" applyFill="1" applyAlignment="1">
      <alignment horizontal="center" textRotation="90" wrapText="1"/>
    </xf>
    <xf numFmtId="0" fontId="10" fillId="4" borderId="0" xfId="0" applyFont="1" applyFill="1" applyAlignment="1">
      <alignment horizontal="center"/>
    </xf>
    <xf numFmtId="0" fontId="0" fillId="4" borderId="7" xfId="0" applyFill="1" applyBorder="1"/>
    <xf numFmtId="0" fontId="5" fillId="4" borderId="7" xfId="0" applyFont="1" applyFill="1" applyBorder="1" applyAlignment="1">
      <alignment horizontal="center" textRotation="90" wrapText="1"/>
    </xf>
    <xf numFmtId="0" fontId="0" fillId="4" borderId="7" xfId="0" applyFill="1" applyBorder="1" applyAlignment="1">
      <alignment horizontal="center" textRotation="90"/>
    </xf>
    <xf numFmtId="0" fontId="1" fillId="4" borderId="0" xfId="0" applyFont="1" applyFill="1" applyAlignment="1">
      <alignment horizontal="right"/>
    </xf>
    <xf numFmtId="0" fontId="10" fillId="4" borderId="0" xfId="0" applyFont="1" applyFill="1" applyAlignment="1">
      <alignment horizontal="right"/>
    </xf>
    <xf numFmtId="0" fontId="13" fillId="4" borderId="0" xfId="0" applyFont="1" applyFill="1" applyAlignment="1">
      <alignment horizontal="right"/>
    </xf>
    <xf numFmtId="0" fontId="2" fillId="4" borderId="0" xfId="0" applyFont="1" applyFill="1"/>
    <xf numFmtId="0" fontId="0" fillId="4" borderId="0" xfId="0" applyFill="1" applyAlignment="1">
      <alignment horizontal="right"/>
    </xf>
    <xf numFmtId="0" fontId="0" fillId="4" borderId="0" xfId="0" applyFill="1" applyAlignment="1">
      <alignment horizontal="center" vertical="center" wrapText="1"/>
    </xf>
    <xf numFmtId="0" fontId="2" fillId="4" borderId="0" xfId="0" applyFont="1" applyFill="1" applyAlignment="1">
      <alignment horizontal="left"/>
    </xf>
    <xf numFmtId="0" fontId="0" fillId="4" borderId="0" xfId="0" applyFill="1" applyAlignment="1">
      <alignment horizontal="center" vertical="center"/>
    </xf>
    <xf numFmtId="0" fontId="0" fillId="4" borderId="0" xfId="0" applyFill="1"/>
    <xf numFmtId="0" fontId="0" fillId="4" borderId="0" xfId="0" applyFill="1" applyAlignment="1">
      <alignment horizontal="left"/>
    </xf>
    <xf numFmtId="0" fontId="10" fillId="4" borderId="0" xfId="0" applyFont="1" applyFill="1" applyAlignment="1">
      <alignment horizontal="center" vertical="center"/>
    </xf>
    <xf numFmtId="2" fontId="0" fillId="4" borderId="0" xfId="0" applyNumberFormat="1" applyFill="1" applyAlignment="1">
      <alignment horizontal="center" vertical="center"/>
    </xf>
    <xf numFmtId="0" fontId="13" fillId="4" borderId="0" xfId="0" applyFont="1" applyFill="1" applyAlignment="1">
      <alignment horizontal="center" vertical="center"/>
    </xf>
    <xf numFmtId="0" fontId="21" fillId="4" borderId="0" xfId="0" applyFont="1" applyFill="1" applyAlignment="1">
      <alignment wrapText="1"/>
    </xf>
    <xf numFmtId="0" fontId="22" fillId="4" borderId="0" xfId="0" applyFont="1" applyFill="1" applyAlignment="1">
      <alignment wrapText="1"/>
    </xf>
    <xf numFmtId="0" fontId="0" fillId="4" borderId="7" xfId="0" applyFill="1" applyBorder="1" applyAlignment="1">
      <alignment horizontal="center"/>
    </xf>
    <xf numFmtId="0" fontId="1" fillId="4" borderId="0" xfId="0" applyFont="1" applyFill="1" applyAlignment="1">
      <alignment horizontal="center"/>
    </xf>
    <xf numFmtId="0" fontId="14" fillId="4" borderId="0" xfId="0" applyFont="1" applyFill="1" applyAlignment="1">
      <alignment horizontal="center" vertical="center" wrapText="1"/>
    </xf>
    <xf numFmtId="0" fontId="20" fillId="6" borderId="5" xfId="0" applyFont="1" applyFill="1" applyBorder="1"/>
    <xf numFmtId="0" fontId="21" fillId="4" borderId="0" xfId="0" applyFont="1" applyFill="1"/>
    <xf numFmtId="0" fontId="21" fillId="4" borderId="0" xfId="0" applyFont="1" applyFill="1" applyAlignment="1">
      <alignment horizontal="left" vertical="top" wrapText="1"/>
    </xf>
    <xf numFmtId="0" fontId="0" fillId="2" borderId="15"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3" fillId="6" borderId="9" xfId="0" applyFont="1" applyFill="1" applyBorder="1" applyAlignment="1">
      <alignment horizontal="center" vertical="center"/>
    </xf>
    <xf numFmtId="0" fontId="23" fillId="6" borderId="7" xfId="0" applyFont="1" applyFill="1" applyBorder="1" applyAlignment="1">
      <alignment horizontal="center" vertical="center"/>
    </xf>
    <xf numFmtId="0" fontId="25" fillId="6" borderId="9" xfId="0" applyFont="1" applyFill="1" applyBorder="1"/>
    <xf numFmtId="0" fontId="23" fillId="6" borderId="0" xfId="0" applyFont="1" applyFill="1" applyAlignment="1">
      <alignment horizontal="left" vertical="center"/>
    </xf>
    <xf numFmtId="0" fontId="23" fillId="6" borderId="7" xfId="0" applyFont="1" applyFill="1" applyBorder="1" applyAlignment="1">
      <alignment horizontal="left" vertical="center"/>
    </xf>
    <xf numFmtId="0" fontId="21" fillId="4" borderId="0" xfId="0" applyFont="1" applyFill="1" applyAlignment="1">
      <alignment horizontal="left"/>
    </xf>
    <xf numFmtId="0" fontId="7" fillId="4" borderId="0" xfId="0" applyFont="1" applyFill="1"/>
    <xf numFmtId="0" fontId="3" fillId="4" borderId="0" xfId="0" applyFont="1" applyFill="1" applyAlignment="1">
      <alignment vertical="center" wrapText="1"/>
    </xf>
    <xf numFmtId="0" fontId="4" fillId="4" borderId="0" xfId="0" applyFont="1" applyFill="1" applyAlignment="1">
      <alignment vertical="center" wrapText="1"/>
    </xf>
    <xf numFmtId="0" fontId="7" fillId="4" borderId="0" xfId="0" applyFont="1" applyFill="1" applyAlignment="1">
      <alignment horizontal="right"/>
    </xf>
    <xf numFmtId="0" fontId="7" fillId="4" borderId="0" xfId="0" applyFont="1" applyFill="1" applyAlignment="1">
      <alignment horizontal="left" vertical="top"/>
    </xf>
    <xf numFmtId="0" fontId="7" fillId="4" borderId="0" xfId="0" applyFont="1" applyFill="1" applyAlignment="1">
      <alignment horizontal="center"/>
    </xf>
    <xf numFmtId="0" fontId="7" fillId="4" borderId="0" xfId="0" applyFont="1" applyFill="1" applyAlignment="1">
      <alignment horizontal="left" vertical="top" wrapText="1"/>
    </xf>
    <xf numFmtId="0" fontId="8" fillId="4" borderId="0" xfId="0" applyFont="1" applyFill="1"/>
    <xf numFmtId="0" fontId="0" fillId="4" borderId="0" xfId="0" applyFill="1" applyAlignment="1">
      <alignment textRotation="90"/>
    </xf>
    <xf numFmtId="0" fontId="1" fillId="4" borderId="0" xfId="0" applyFont="1" applyFill="1" applyAlignment="1">
      <alignment textRotation="90"/>
    </xf>
    <xf numFmtId="0" fontId="11" fillId="4" borderId="0" xfId="0" applyFont="1" applyFill="1" applyAlignment="1">
      <alignment horizontal="right" textRotation="90" wrapText="1"/>
    </xf>
    <xf numFmtId="0" fontId="19" fillId="4" borderId="0" xfId="0" applyFont="1" applyFill="1"/>
    <xf numFmtId="0" fontId="1" fillId="4" borderId="0" xfId="0" applyFont="1" applyFill="1"/>
    <xf numFmtId="0" fontId="1" fillId="7" borderId="5" xfId="0" applyFont="1" applyFill="1" applyBorder="1" applyAlignment="1">
      <alignment horizontal="center" vertical="center"/>
    </xf>
    <xf numFmtId="0" fontId="26" fillId="6" borderId="0" xfId="0" applyFont="1" applyFill="1" applyAlignment="1">
      <alignment horizontal="left" vertical="center"/>
    </xf>
    <xf numFmtId="0" fontId="0" fillId="3" borderId="0" xfId="0" applyFill="1" applyAlignment="1">
      <alignment vertical="center"/>
    </xf>
    <xf numFmtId="0" fontId="5" fillId="3" borderId="1" xfId="0" applyFont="1" applyFill="1" applyBorder="1" applyAlignment="1">
      <alignment vertical="center"/>
    </xf>
    <xf numFmtId="0" fontId="0" fillId="3" borderId="1" xfId="0" applyFill="1" applyBorder="1" applyAlignment="1">
      <alignment vertical="center"/>
    </xf>
    <xf numFmtId="0" fontId="0" fillId="3" borderId="0" xfId="0" applyFill="1" applyAlignment="1">
      <alignment horizontal="right" vertical="center"/>
    </xf>
    <xf numFmtId="0" fontId="0" fillId="3" borderId="6" xfId="0" applyFill="1" applyBorder="1" applyAlignment="1">
      <alignment vertical="center"/>
    </xf>
    <xf numFmtId="0" fontId="19" fillId="4" borderId="6" xfId="0" applyFont="1" applyFill="1" applyBorder="1" applyAlignment="1">
      <alignment horizontal="center" vertical="center"/>
    </xf>
    <xf numFmtId="0" fontId="0" fillId="5" borderId="2" xfId="0" applyFill="1" applyBorder="1" applyAlignment="1" applyProtection="1">
      <alignment horizontal="center" vertical="center"/>
      <protection hidden="1"/>
    </xf>
    <xf numFmtId="0" fontId="0" fillId="7" borderId="2"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2" fontId="0" fillId="5" borderId="2" xfId="0" applyNumberFormat="1" applyFill="1" applyBorder="1" applyAlignment="1" applyProtection="1">
      <alignment horizontal="center" vertical="center"/>
      <protection hidden="1"/>
    </xf>
    <xf numFmtId="0" fontId="12" fillId="4" borderId="3" xfId="0" applyFont="1" applyFill="1" applyBorder="1" applyAlignment="1" applyProtection="1">
      <alignment horizontal="center" vertical="center"/>
      <protection locked="0"/>
    </xf>
    <xf numFmtId="0" fontId="12" fillId="4" borderId="2" xfId="0"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 fillId="7" borderId="2" xfId="0" applyFont="1" applyFill="1" applyBorder="1" applyAlignment="1">
      <alignment horizontal="center" vertical="center"/>
    </xf>
    <xf numFmtId="0" fontId="30" fillId="4" borderId="7" xfId="0" applyFont="1" applyFill="1" applyBorder="1" applyAlignment="1">
      <alignment horizontal="center" textRotation="90" wrapText="1"/>
    </xf>
    <xf numFmtId="0" fontId="31" fillId="4" borderId="7" xfId="0" applyFont="1" applyFill="1" applyBorder="1" applyAlignment="1">
      <alignment horizontal="right" wrapText="1"/>
    </xf>
    <xf numFmtId="0" fontId="32" fillId="4" borderId="7" xfId="0" applyFont="1" applyFill="1" applyBorder="1" applyAlignment="1">
      <alignment horizontal="center" textRotation="90"/>
    </xf>
    <xf numFmtId="0" fontId="33" fillId="4" borderId="7" xfId="0" applyFont="1" applyFill="1" applyBorder="1" applyAlignment="1">
      <alignment horizontal="center" textRotation="90"/>
    </xf>
    <xf numFmtId="0" fontId="34" fillId="4" borderId="7" xfId="0" applyFont="1" applyFill="1" applyBorder="1" applyAlignment="1">
      <alignment horizontal="center" textRotation="90" wrapText="1"/>
    </xf>
    <xf numFmtId="0" fontId="35" fillId="4" borderId="0" xfId="0" applyFont="1" applyFill="1"/>
    <xf numFmtId="0" fontId="35" fillId="4" borderId="0" xfId="0" applyFont="1" applyFill="1" applyAlignment="1">
      <alignment horizontal="left"/>
    </xf>
    <xf numFmtId="0" fontId="33" fillId="4" borderId="0" xfId="0" applyFont="1" applyFill="1"/>
    <xf numFmtId="0" fontId="33" fillId="4" borderId="0" xfId="0" applyFont="1" applyFill="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33" fillId="4" borderId="0" xfId="0" applyFont="1" applyFill="1" applyAlignment="1">
      <alignment horizontal="center" vertical="center"/>
    </xf>
    <xf numFmtId="0" fontId="36"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wrapText="1"/>
      <protection hidden="1"/>
    </xf>
    <xf numFmtId="0" fontId="37" fillId="4" borderId="0" xfId="0" applyFont="1" applyFill="1" applyAlignment="1" applyProtection="1">
      <alignment horizontal="center" vertical="center"/>
      <protection hidden="1"/>
    </xf>
    <xf numFmtId="0" fontId="33" fillId="4" borderId="0" xfId="0" applyFont="1" applyFill="1" applyAlignment="1">
      <alignment horizontal="right" vertical="center"/>
    </xf>
    <xf numFmtId="164" fontId="37" fillId="4" borderId="0" xfId="0" applyNumberFormat="1" applyFont="1" applyFill="1" applyAlignment="1" applyProtection="1">
      <alignment horizontal="center" vertical="center"/>
      <protection hidden="1"/>
    </xf>
    <xf numFmtId="164" fontId="36" fillId="4" borderId="0" xfId="0" applyNumberFormat="1" applyFont="1" applyFill="1" applyAlignment="1" applyProtection="1">
      <alignment horizontal="center" vertical="center"/>
      <protection hidden="1"/>
    </xf>
    <xf numFmtId="0" fontId="26" fillId="6" borderId="8" xfId="0" applyFont="1" applyFill="1" applyBorder="1" applyAlignment="1">
      <alignment horizontal="center" vertical="center"/>
    </xf>
    <xf numFmtId="0" fontId="0" fillId="4" borderId="20" xfId="0" applyFill="1" applyBorder="1"/>
    <xf numFmtId="0" fontId="0" fillId="4" borderId="2" xfId="0" applyFill="1" applyBorder="1"/>
    <xf numFmtId="0" fontId="0" fillId="4" borderId="4" xfId="0" applyFill="1" applyBorder="1"/>
    <xf numFmtId="0" fontId="0" fillId="4" borderId="5" xfId="0" applyFill="1" applyBorder="1"/>
    <xf numFmtId="0" fontId="1" fillId="4" borderId="0" xfId="0" applyFont="1" applyFill="1" applyAlignment="1">
      <alignment horizontal="right" vertical="top"/>
    </xf>
    <xf numFmtId="0" fontId="39" fillId="6" borderId="0" xfId="0" applyFont="1" applyFill="1" applyAlignment="1">
      <alignment horizontal="left" vertical="center"/>
    </xf>
    <xf numFmtId="0" fontId="40" fillId="4" borderId="0" xfId="0" applyFont="1" applyFill="1" applyAlignment="1">
      <alignment horizontal="right" vertical="center" wrapText="1"/>
    </xf>
    <xf numFmtId="0" fontId="40" fillId="0" borderId="0" xfId="0" applyFont="1" applyAlignment="1">
      <alignment horizontal="right" vertical="center" wrapText="1"/>
    </xf>
    <xf numFmtId="0" fontId="1" fillId="0" borderId="0" xfId="0" applyFont="1" applyAlignment="1">
      <alignment horizontal="right"/>
    </xf>
    <xf numFmtId="0" fontId="19" fillId="4" borderId="0" xfId="0" applyFont="1" applyFill="1" applyAlignment="1" applyProtection="1">
      <alignment textRotation="90"/>
      <protection hidden="1"/>
    </xf>
    <xf numFmtId="0" fontId="19" fillId="4" borderId="0" xfId="0" applyFont="1" applyFill="1" applyAlignment="1" applyProtection="1">
      <alignment horizontal="left" vertical="top"/>
      <protection hidden="1"/>
    </xf>
    <xf numFmtId="0" fontId="19" fillId="4" borderId="0" xfId="0" applyFont="1" applyFill="1" applyAlignment="1" applyProtection="1">
      <alignment horizontal="right"/>
      <protection hidden="1"/>
    </xf>
    <xf numFmtId="0" fontId="19" fillId="4" borderId="0" xfId="0" quotePrefix="1" applyFont="1" applyFill="1" applyAlignment="1" applyProtection="1">
      <alignment horizontal="right"/>
      <protection hidden="1"/>
    </xf>
    <xf numFmtId="0" fontId="0" fillId="4" borderId="16" xfId="0" applyFill="1" applyBorder="1" applyAlignment="1">
      <alignment horizontal="center" vertical="center"/>
    </xf>
    <xf numFmtId="0" fontId="26" fillId="4" borderId="0" xfId="0" applyFont="1" applyFill="1" applyAlignment="1">
      <alignment horizontal="left" vertical="center"/>
    </xf>
    <xf numFmtId="0" fontId="41" fillId="6" borderId="0" xfId="0" applyFont="1" applyFill="1" applyAlignment="1" applyProtection="1">
      <alignment horizontal="center"/>
      <protection hidden="1"/>
    </xf>
    <xf numFmtId="0" fontId="42" fillId="6" borderId="0" xfId="0" applyFont="1" applyFill="1" applyAlignment="1" applyProtection="1">
      <alignment horizontal="left" vertical="center" wrapText="1"/>
      <protection hidden="1"/>
    </xf>
    <xf numFmtId="0" fontId="41" fillId="6" borderId="0" xfId="0" applyFont="1" applyFill="1" applyProtection="1">
      <protection hidden="1"/>
    </xf>
    <xf numFmtId="0" fontId="41" fillId="6" borderId="0" xfId="0" applyFont="1" applyFill="1"/>
    <xf numFmtId="0" fontId="0" fillId="6" borderId="0" xfId="0" applyFill="1"/>
    <xf numFmtId="0" fontId="19" fillId="6" borderId="0" xfId="0" applyFont="1" applyFill="1"/>
    <xf numFmtId="0" fontId="41" fillId="4" borderId="0" xfId="0" applyFont="1" applyFill="1"/>
    <xf numFmtId="2"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0" fillId="4" borderId="17"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35" fillId="4" borderId="0" xfId="0" applyFont="1" applyFill="1" applyAlignment="1">
      <alignment horizontal="right" vertical="center"/>
    </xf>
    <xf numFmtId="0" fontId="5" fillId="4" borderId="0" xfId="0" applyFont="1" applyFill="1" applyAlignment="1">
      <alignment horizontal="center" vertical="center"/>
    </xf>
    <xf numFmtId="0" fontId="6" fillId="4" borderId="0" xfId="0" applyFont="1" applyFill="1"/>
    <xf numFmtId="0" fontId="6" fillId="4" borderId="0" xfId="0" applyFont="1" applyFill="1" applyAlignment="1">
      <alignment horizontal="right"/>
    </xf>
    <xf numFmtId="0" fontId="0" fillId="4" borderId="1" xfId="0" applyFill="1" applyBorder="1"/>
    <xf numFmtId="0" fontId="0" fillId="0" borderId="0" xfId="0" applyAlignment="1">
      <alignment vertical="top"/>
    </xf>
    <xf numFmtId="0" fontId="44" fillId="4" borderId="15" xfId="0" applyFont="1" applyFill="1" applyBorder="1" applyAlignment="1" applyProtection="1">
      <alignment vertical="top" wrapText="1"/>
      <protection locked="0"/>
    </xf>
    <xf numFmtId="0" fontId="20" fillId="4" borderId="3" xfId="0" applyFont="1" applyFill="1" applyBorder="1" applyAlignment="1" applyProtection="1">
      <alignment vertical="top" wrapText="1"/>
      <protection locked="0"/>
    </xf>
    <xf numFmtId="0" fontId="0" fillId="0" borderId="0" xfId="0" applyProtection="1">
      <protection hidden="1"/>
    </xf>
    <xf numFmtId="0" fontId="0" fillId="4" borderId="0" xfId="0" applyFill="1" applyProtection="1">
      <protection hidden="1"/>
    </xf>
    <xf numFmtId="0" fontId="1" fillId="4" borderId="0" xfId="0" applyFont="1" applyFill="1" applyAlignment="1" applyProtection="1">
      <alignment horizontal="right"/>
      <protection hidden="1"/>
    </xf>
    <xf numFmtId="0" fontId="0" fillId="4" borderId="0" xfId="0" applyFill="1" applyAlignment="1" applyProtection="1">
      <alignment horizontal="right"/>
      <protection hidden="1"/>
    </xf>
    <xf numFmtId="0" fontId="7" fillId="4" borderId="0" xfId="0" applyFont="1" applyFill="1" applyProtection="1">
      <protection hidden="1"/>
    </xf>
    <xf numFmtId="0" fontId="39" fillId="6" borderId="0" xfId="0" applyFont="1" applyFill="1" applyAlignment="1" applyProtection="1">
      <alignment horizontal="left" vertical="center"/>
      <protection hidden="1"/>
    </xf>
    <xf numFmtId="0" fontId="26" fillId="6" borderId="0" xfId="0" applyFont="1" applyFill="1" applyAlignment="1" applyProtection="1">
      <alignment horizontal="left" vertical="center"/>
      <protection hidden="1"/>
    </xf>
    <xf numFmtId="0" fontId="22" fillId="4" borderId="24" xfId="0" applyFont="1" applyFill="1" applyBorder="1" applyProtection="1">
      <protection hidden="1"/>
    </xf>
    <xf numFmtId="0" fontId="0" fillId="4" borderId="25" xfId="0" applyFill="1" applyBorder="1" applyProtection="1">
      <protection hidden="1"/>
    </xf>
    <xf numFmtId="0" fontId="1" fillId="4" borderId="25" xfId="0" applyFont="1" applyFill="1" applyBorder="1" applyAlignment="1" applyProtection="1">
      <alignment horizontal="right"/>
      <protection hidden="1"/>
    </xf>
    <xf numFmtId="0" fontId="0" fillId="4" borderId="25" xfId="0" applyFill="1" applyBorder="1" applyAlignment="1" applyProtection="1">
      <alignment horizontal="right"/>
      <protection hidden="1"/>
    </xf>
    <xf numFmtId="0" fontId="0" fillId="4" borderId="26" xfId="0" applyFill="1" applyBorder="1" applyAlignment="1" applyProtection="1">
      <alignment horizontal="right"/>
      <protection hidden="1"/>
    </xf>
    <xf numFmtId="0" fontId="1" fillId="0" borderId="0" xfId="0" applyFont="1" applyAlignment="1" applyProtection="1">
      <alignment textRotation="90"/>
      <protection hidden="1"/>
    </xf>
    <xf numFmtId="0" fontId="1" fillId="4" borderId="0" xfId="0" applyFont="1" applyFill="1" applyAlignment="1" applyProtection="1">
      <alignment textRotation="90"/>
      <protection hidden="1"/>
    </xf>
    <xf numFmtId="0" fontId="11" fillId="4" borderId="0" xfId="0" applyFont="1" applyFill="1" applyAlignment="1" applyProtection="1">
      <alignment horizontal="right" textRotation="90" wrapText="1"/>
      <protection hidden="1"/>
    </xf>
    <xf numFmtId="0" fontId="7" fillId="4" borderId="0" xfId="0" applyFont="1" applyFill="1" applyAlignment="1" applyProtection="1">
      <alignment horizontal="center"/>
      <protection hidden="1"/>
    </xf>
    <xf numFmtId="0" fontId="37" fillId="4" borderId="0" xfId="0" applyFont="1" applyFill="1" applyAlignment="1" applyProtection="1">
      <alignment horizontal="left" vertical="center" wrapText="1"/>
      <protection hidden="1"/>
    </xf>
    <xf numFmtId="0" fontId="22" fillId="4" borderId="0" xfId="0" applyFont="1" applyFill="1" applyAlignment="1" applyProtection="1">
      <alignment wrapText="1"/>
      <protection hidden="1"/>
    </xf>
    <xf numFmtId="0" fontId="6" fillId="4" borderId="0" xfId="0" applyFont="1" applyFill="1" applyAlignment="1" applyProtection="1">
      <alignment horizontal="center" textRotation="90" wrapText="1"/>
      <protection hidden="1"/>
    </xf>
    <xf numFmtId="0" fontId="10" fillId="4" borderId="0" xfId="0" applyFont="1" applyFill="1" applyAlignment="1" applyProtection="1">
      <alignment horizontal="center"/>
      <protection hidden="1"/>
    </xf>
    <xf numFmtId="0" fontId="10" fillId="4" borderId="0" xfId="0" applyFont="1" applyFill="1" applyAlignment="1" applyProtection="1">
      <alignment horizontal="right"/>
      <protection hidden="1"/>
    </xf>
    <xf numFmtId="0" fontId="31" fillId="4" borderId="7" xfId="0" applyFont="1" applyFill="1" applyBorder="1" applyAlignment="1" applyProtection="1">
      <alignment horizontal="right" wrapText="1"/>
      <protection hidden="1"/>
    </xf>
    <xf numFmtId="0" fontId="32" fillId="4" borderId="7" xfId="0" applyFont="1" applyFill="1" applyBorder="1" applyAlignment="1" applyProtection="1">
      <alignment horizontal="center" textRotation="90"/>
      <protection hidden="1"/>
    </xf>
    <xf numFmtId="0" fontId="0" fillId="4" borderId="7" xfId="0" applyFill="1" applyBorder="1" applyAlignment="1" applyProtection="1">
      <alignment horizontal="center"/>
      <protection hidden="1"/>
    </xf>
    <xf numFmtId="0" fontId="0" fillId="4" borderId="7" xfId="0" applyFill="1" applyBorder="1" applyAlignment="1" applyProtection="1">
      <alignment horizontal="center" textRotation="90"/>
      <protection hidden="1"/>
    </xf>
    <xf numFmtId="0" fontId="33" fillId="4" borderId="7" xfId="0" applyFont="1" applyFill="1" applyBorder="1" applyAlignment="1" applyProtection="1">
      <alignment horizontal="center" textRotation="90"/>
      <protection hidden="1"/>
    </xf>
    <xf numFmtId="0" fontId="30" fillId="4" borderId="7" xfId="0" applyFont="1" applyFill="1" applyBorder="1" applyAlignment="1" applyProtection="1">
      <alignment horizontal="center" textRotation="90" wrapText="1"/>
      <protection hidden="1"/>
    </xf>
    <xf numFmtId="0" fontId="0" fillId="4" borderId="0" xfId="0" applyFill="1" applyAlignment="1" applyProtection="1">
      <alignment textRotation="90"/>
      <protection hidden="1"/>
    </xf>
    <xf numFmtId="0" fontId="0" fillId="4" borderId="7" xfId="0" applyFill="1" applyBorder="1" applyProtection="1">
      <protection hidden="1"/>
    </xf>
    <xf numFmtId="0" fontId="5" fillId="4" borderId="7" xfId="0" applyFont="1" applyFill="1" applyBorder="1" applyAlignment="1" applyProtection="1">
      <alignment horizontal="center" textRotation="90" wrapText="1"/>
      <protection hidden="1"/>
    </xf>
    <xf numFmtId="0" fontId="34" fillId="4" borderId="7" xfId="0" applyFont="1" applyFill="1" applyBorder="1" applyAlignment="1" applyProtection="1">
      <alignment horizontal="center" textRotation="90" wrapText="1"/>
      <protection hidden="1"/>
    </xf>
    <xf numFmtId="0" fontId="31" fillId="4" borderId="0" xfId="0" applyFont="1" applyFill="1" applyAlignment="1" applyProtection="1">
      <alignment horizontal="right" wrapText="1"/>
      <protection hidden="1"/>
    </xf>
    <xf numFmtId="0" fontId="32" fillId="4" borderId="0" xfId="0" applyFont="1" applyFill="1" applyAlignment="1" applyProtection="1">
      <alignment horizontal="center" textRotation="90"/>
      <protection hidden="1"/>
    </xf>
    <xf numFmtId="0" fontId="0" fillId="4" borderId="0" xfId="0" applyFill="1" applyAlignment="1" applyProtection="1">
      <alignment horizontal="center"/>
      <protection hidden="1"/>
    </xf>
    <xf numFmtId="0" fontId="0" fillId="4" borderId="0" xfId="0" applyFill="1" applyAlignment="1" applyProtection="1">
      <alignment horizontal="center" textRotation="90"/>
      <protection hidden="1"/>
    </xf>
    <xf numFmtId="0" fontId="33" fillId="4" borderId="0" xfId="0" applyFont="1" applyFill="1" applyAlignment="1" applyProtection="1">
      <alignment horizontal="center" textRotation="90"/>
      <protection hidden="1"/>
    </xf>
    <xf numFmtId="0" fontId="30" fillId="4" borderId="0" xfId="0" applyFont="1" applyFill="1" applyAlignment="1" applyProtection="1">
      <alignment horizontal="center" textRotation="90" wrapText="1"/>
      <protection hidden="1"/>
    </xf>
    <xf numFmtId="0" fontId="5" fillId="4" borderId="0" xfId="0" applyFont="1" applyFill="1" applyAlignment="1" applyProtection="1">
      <alignment horizontal="center" textRotation="90" wrapText="1"/>
      <protection hidden="1"/>
    </xf>
    <xf numFmtId="0" fontId="32" fillId="4" borderId="0" xfId="0" applyFont="1" applyFill="1" applyAlignment="1" applyProtection="1">
      <alignment horizontal="center" textRotation="90" wrapText="1"/>
      <protection hidden="1"/>
    </xf>
    <xf numFmtId="0" fontId="34" fillId="4" borderId="0" xfId="0" applyFont="1" applyFill="1" applyAlignment="1" applyProtection="1">
      <alignment horizontal="center" textRotation="90" wrapText="1"/>
      <protection hidden="1"/>
    </xf>
    <xf numFmtId="0" fontId="1" fillId="0" borderId="0" xfId="0" applyFont="1" applyProtection="1">
      <protection hidden="1"/>
    </xf>
    <xf numFmtId="0" fontId="1" fillId="4" borderId="0" xfId="0" applyFont="1" applyFill="1" applyProtection="1">
      <protection hidden="1"/>
    </xf>
    <xf numFmtId="0" fontId="21" fillId="4" borderId="0" xfId="0" applyFont="1" applyFill="1" applyProtection="1">
      <protection hidden="1"/>
    </xf>
    <xf numFmtId="0" fontId="2" fillId="4" borderId="0" xfId="0" applyFont="1" applyFill="1" applyProtection="1">
      <protection hidden="1"/>
    </xf>
    <xf numFmtId="0" fontId="35" fillId="4" borderId="0" xfId="0" applyFont="1" applyFill="1" applyProtection="1">
      <protection hidden="1"/>
    </xf>
    <xf numFmtId="0" fontId="0" fillId="3" borderId="0" xfId="0" applyFill="1" applyProtection="1">
      <protection hidden="1"/>
    </xf>
    <xf numFmtId="2" fontId="1" fillId="0" borderId="0" xfId="0" applyNumberFormat="1" applyFont="1" applyProtection="1">
      <protection hidden="1"/>
    </xf>
    <xf numFmtId="0" fontId="21" fillId="4" borderId="0" xfId="0" applyFont="1" applyFill="1" applyAlignment="1" applyProtection="1">
      <alignment wrapText="1"/>
      <protection hidden="1"/>
    </xf>
    <xf numFmtId="0" fontId="13" fillId="4" borderId="0" xfId="0" applyFont="1" applyFill="1" applyAlignment="1" applyProtection="1">
      <alignment horizontal="right"/>
      <protection hidden="1"/>
    </xf>
    <xf numFmtId="0" fontId="10" fillId="2" borderId="0" xfId="0" applyFont="1" applyFill="1" applyAlignment="1" applyProtection="1">
      <alignment horizontal="right"/>
      <protection hidden="1"/>
    </xf>
    <xf numFmtId="0" fontId="7" fillId="4" borderId="0" xfId="0" applyFont="1" applyFill="1" applyAlignment="1" applyProtection="1">
      <alignment horizontal="left" vertical="top"/>
      <protection hidden="1"/>
    </xf>
    <xf numFmtId="0" fontId="7" fillId="4" borderId="0" xfId="0" applyFont="1" applyFill="1" applyAlignment="1" applyProtection="1">
      <alignment horizontal="left" vertical="top" wrapText="1"/>
      <protection hidden="1"/>
    </xf>
    <xf numFmtId="0" fontId="20" fillId="6" borderId="5" xfId="0" applyFont="1" applyFill="1" applyBorder="1" applyProtection="1">
      <protection hidden="1"/>
    </xf>
    <xf numFmtId="0" fontId="1" fillId="7" borderId="5" xfId="0" applyFont="1" applyFill="1" applyBorder="1" applyAlignment="1" applyProtection="1">
      <alignment horizontal="center" vertical="center"/>
      <protection hidden="1"/>
    </xf>
    <xf numFmtId="0" fontId="0" fillId="3" borderId="0" xfId="0" applyFill="1" applyAlignment="1" applyProtection="1">
      <alignment horizontal="right"/>
      <protection hidden="1"/>
    </xf>
    <xf numFmtId="0" fontId="12" fillId="4" borderId="3" xfId="0" applyFont="1" applyFill="1" applyBorder="1" applyAlignment="1" applyProtection="1">
      <alignment horizontal="center" vertical="center"/>
      <protection hidden="1"/>
    </xf>
    <xf numFmtId="0" fontId="0" fillId="0" borderId="0" xfId="0" quotePrefix="1" applyProtection="1">
      <protection hidden="1"/>
    </xf>
    <xf numFmtId="0" fontId="20" fillId="6" borderId="2" xfId="0" applyFont="1" applyFill="1" applyBorder="1" applyAlignment="1" applyProtection="1">
      <alignment horizontal="left" vertical="center" wrapText="1"/>
      <protection hidden="1"/>
    </xf>
    <xf numFmtId="0" fontId="0" fillId="4" borderId="5" xfId="0" applyFill="1" applyBorder="1" applyAlignment="1" applyProtection="1">
      <alignment horizontal="center" vertical="center"/>
      <protection hidden="1"/>
    </xf>
    <xf numFmtId="0" fontId="1" fillId="7" borderId="2" xfId="0" applyFont="1"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12" fillId="4" borderId="2" xfId="0" applyFont="1" applyFill="1" applyBorder="1" applyAlignment="1" applyProtection="1">
      <alignment horizontal="center" vertical="center"/>
      <protection hidden="1"/>
    </xf>
    <xf numFmtId="164" fontId="13" fillId="2" borderId="2" xfId="0" applyNumberFormat="1" applyFont="1" applyFill="1" applyBorder="1" applyAlignment="1" applyProtection="1">
      <alignment horizontal="center" vertical="center"/>
      <protection hidden="1"/>
    </xf>
    <xf numFmtId="0" fontId="0" fillId="4" borderId="4" xfId="0" applyFill="1" applyBorder="1" applyProtection="1">
      <protection hidden="1"/>
    </xf>
    <xf numFmtId="0" fontId="7" fillId="4" borderId="0" xfId="0" applyFont="1" applyFill="1" applyAlignment="1" applyProtection="1">
      <alignment horizontal="right"/>
      <protection hidden="1"/>
    </xf>
    <xf numFmtId="0" fontId="0" fillId="4" borderId="2" xfId="0" applyFill="1" applyBorder="1" applyProtection="1">
      <protection hidden="1"/>
    </xf>
    <xf numFmtId="0" fontId="33" fillId="4" borderId="0" xfId="0" applyFont="1" applyFill="1" applyProtection="1">
      <protection hidden="1"/>
    </xf>
    <xf numFmtId="0" fontId="0" fillId="6" borderId="2" xfId="0" applyFill="1" applyBorder="1" applyAlignment="1" applyProtection="1">
      <alignment horizontal="center" vertical="center" wrapText="1"/>
      <protection hidden="1"/>
    </xf>
    <xf numFmtId="0" fontId="19" fillId="4" borderId="0" xfId="0" applyFont="1" applyFill="1" applyProtection="1">
      <protection hidden="1"/>
    </xf>
    <xf numFmtId="0" fontId="1" fillId="4" borderId="0" xfId="0" applyFont="1" applyFill="1" applyAlignment="1" applyProtection="1">
      <alignment horizontal="center"/>
      <protection hidden="1"/>
    </xf>
    <xf numFmtId="0" fontId="2" fillId="4" borderId="0" xfId="0" applyFont="1" applyFill="1" applyAlignment="1" applyProtection="1">
      <alignment horizontal="left"/>
      <protection hidden="1"/>
    </xf>
    <xf numFmtId="0" fontId="35" fillId="4" borderId="0" xfId="0" applyFont="1" applyFill="1" applyAlignment="1" applyProtection="1">
      <alignment horizontal="left"/>
      <protection hidden="1"/>
    </xf>
    <xf numFmtId="0" fontId="13" fillId="4" borderId="0" xfId="0" applyFont="1" applyFill="1" applyAlignment="1" applyProtection="1">
      <alignment horizontal="center" vertical="center"/>
      <protection hidden="1"/>
    </xf>
    <xf numFmtId="0" fontId="0" fillId="3" borderId="0" xfId="0" applyFill="1" applyAlignment="1" applyProtection="1">
      <alignment horizontal="right" vertical="center"/>
      <protection hidden="1"/>
    </xf>
    <xf numFmtId="0" fontId="0" fillId="3" borderId="0" xfId="0" applyFill="1" applyAlignment="1" applyProtection="1">
      <alignment vertical="center"/>
      <protection hidden="1"/>
    </xf>
    <xf numFmtId="0" fontId="0" fillId="3" borderId="6" xfId="0" applyFill="1" applyBorder="1" applyAlignment="1" applyProtection="1">
      <alignment vertical="center"/>
      <protection hidden="1"/>
    </xf>
    <xf numFmtId="0" fontId="0" fillId="4" borderId="5" xfId="0" applyFill="1" applyBorder="1" applyProtection="1">
      <protection hidden="1"/>
    </xf>
    <xf numFmtId="0" fontId="0" fillId="4" borderId="20" xfId="0" applyFill="1" applyBorder="1" applyProtection="1">
      <protection hidden="1"/>
    </xf>
    <xf numFmtId="0" fontId="0" fillId="4" borderId="4" xfId="0" applyFill="1" applyBorder="1" applyAlignment="1" applyProtection="1">
      <alignment horizontal="center" vertical="center"/>
      <protection hidden="1"/>
    </xf>
    <xf numFmtId="0" fontId="0" fillId="4" borderId="0" xfId="0" applyFill="1" applyAlignment="1" applyProtection="1">
      <alignment horizontal="center" vertical="center" wrapText="1"/>
      <protection hidden="1"/>
    </xf>
    <xf numFmtId="0" fontId="10" fillId="4" borderId="0" xfId="0" applyFont="1" applyFill="1" applyAlignment="1" applyProtection="1">
      <alignment horizontal="center" vertical="center"/>
      <protection hidden="1"/>
    </xf>
    <xf numFmtId="2" fontId="0" fillId="4" borderId="0" xfId="0" applyNumberFormat="1" applyFill="1" applyAlignment="1" applyProtection="1">
      <alignment horizontal="center" vertical="center"/>
      <protection hidden="1"/>
    </xf>
    <xf numFmtId="164" fontId="0" fillId="0" borderId="0" xfId="0" applyNumberFormat="1" applyAlignment="1" applyProtection="1">
      <alignment horizontal="center" vertical="center"/>
      <protection hidden="1"/>
    </xf>
    <xf numFmtId="0" fontId="0" fillId="3" borderId="1" xfId="0" applyFill="1" applyBorder="1" applyAlignment="1" applyProtection="1">
      <alignment vertical="center"/>
      <protection hidden="1"/>
    </xf>
    <xf numFmtId="0" fontId="0" fillId="4" borderId="16" xfId="0" applyFill="1" applyBorder="1" applyAlignment="1" applyProtection="1">
      <alignment horizontal="center" vertical="center"/>
      <protection hidden="1"/>
    </xf>
    <xf numFmtId="0" fontId="20" fillId="6" borderId="2" xfId="0" applyFont="1" applyFill="1" applyBorder="1" applyAlignment="1" applyProtection="1">
      <alignment horizontal="left" vertical="center"/>
      <protection hidden="1"/>
    </xf>
    <xf numFmtId="0" fontId="0" fillId="6" borderId="2" xfId="0" applyFill="1" applyBorder="1" applyAlignment="1" applyProtection="1">
      <alignment horizontal="center" vertical="center"/>
      <protection hidden="1"/>
    </xf>
    <xf numFmtId="0" fontId="2" fillId="3" borderId="0" xfId="0" applyFont="1" applyFill="1" applyProtection="1">
      <protection hidden="1"/>
    </xf>
    <xf numFmtId="0" fontId="5" fillId="3" borderId="1" xfId="0" applyFont="1" applyFill="1" applyBorder="1" applyAlignment="1" applyProtection="1">
      <alignment vertical="center"/>
      <protection hidden="1"/>
    </xf>
    <xf numFmtId="0" fontId="21" fillId="4" borderId="0" xfId="0" applyFont="1" applyFill="1" applyAlignment="1" applyProtection="1">
      <alignment horizontal="left"/>
      <protection hidden="1"/>
    </xf>
    <xf numFmtId="0" fontId="21" fillId="4" borderId="0" xfId="0" applyFont="1" applyFill="1" applyAlignment="1" applyProtection="1">
      <alignment horizontal="left" vertical="top" wrapText="1"/>
      <protection hidden="1"/>
    </xf>
    <xf numFmtId="0" fontId="0" fillId="0" borderId="0" xfId="0" applyAlignment="1" applyProtection="1">
      <alignment vertical="top"/>
      <protection hidden="1"/>
    </xf>
    <xf numFmtId="0" fontId="0" fillId="0" borderId="0" xfId="0" applyAlignment="1" applyProtection="1">
      <alignment horizontal="right"/>
      <protection hidden="1"/>
    </xf>
    <xf numFmtId="0" fontId="0" fillId="4" borderId="0" xfId="0" applyFill="1" applyAlignment="1" applyProtection="1">
      <alignment horizontal="left"/>
      <protection hidden="1"/>
    </xf>
    <xf numFmtId="0" fontId="33" fillId="4" borderId="0" xfId="0" applyFont="1" applyFill="1" applyAlignment="1" applyProtection="1">
      <alignment horizontal="right" vertical="center"/>
      <protection hidden="1"/>
    </xf>
    <xf numFmtId="164" fontId="0" fillId="0" borderId="0" xfId="0" applyNumberFormat="1" applyAlignment="1" applyProtection="1">
      <alignment horizontal="right"/>
      <protection hidden="1"/>
    </xf>
    <xf numFmtId="0" fontId="8" fillId="4" borderId="0" xfId="0" applyFont="1" applyFill="1" applyProtection="1">
      <protection hidden="1"/>
    </xf>
    <xf numFmtId="0" fontId="23" fillId="6" borderId="9" xfId="0" applyFont="1" applyFill="1" applyBorder="1" applyAlignment="1" applyProtection="1">
      <alignment horizontal="center" vertical="center"/>
      <protection hidden="1"/>
    </xf>
    <xf numFmtId="0" fontId="23" fillId="6" borderId="7" xfId="0" applyFont="1" applyFill="1" applyBorder="1" applyAlignment="1" applyProtection="1">
      <alignment horizontal="center" vertical="center"/>
      <protection hidden="1"/>
    </xf>
    <xf numFmtId="0" fontId="26" fillId="6" borderId="8" xfId="0" applyFont="1" applyFill="1" applyBorder="1" applyAlignment="1" applyProtection="1">
      <alignment horizontal="center" vertical="center"/>
      <protection hidden="1"/>
    </xf>
    <xf numFmtId="0" fontId="25" fillId="6" borderId="9" xfId="0" applyFont="1" applyFill="1" applyBorder="1" applyProtection="1">
      <protection hidden="1"/>
    </xf>
    <xf numFmtId="0" fontId="33" fillId="4" borderId="0" xfId="0" applyFont="1" applyFill="1" applyAlignment="1" applyProtection="1">
      <alignment horizontal="center" vertical="center" wrapText="1"/>
      <protection hidden="1"/>
    </xf>
    <xf numFmtId="0" fontId="23" fillId="6" borderId="0" xfId="0" applyFont="1" applyFill="1" applyAlignment="1" applyProtection="1">
      <alignment horizontal="left" vertical="center"/>
      <protection hidden="1"/>
    </xf>
    <xf numFmtId="0" fontId="14" fillId="4" borderId="0" xfId="0" applyFont="1" applyFill="1" applyAlignment="1" applyProtection="1">
      <alignment horizontal="center" vertical="center" wrapText="1"/>
      <protection hidden="1"/>
    </xf>
    <xf numFmtId="0" fontId="23" fillId="6" borderId="7" xfId="0" applyFont="1" applyFill="1" applyBorder="1" applyAlignment="1" applyProtection="1">
      <alignment horizontal="left" vertical="center"/>
      <protection hidden="1"/>
    </xf>
    <xf numFmtId="0" fontId="1" fillId="4" borderId="0" xfId="0" applyFont="1" applyFill="1" applyAlignment="1" applyProtection="1">
      <alignment horizontal="right" vertical="top"/>
      <protection hidden="1"/>
    </xf>
    <xf numFmtId="0" fontId="19" fillId="4" borderId="6" xfId="0" applyFont="1" applyFill="1" applyBorder="1" applyAlignment="1" applyProtection="1">
      <alignment horizontal="center" vertical="center"/>
      <protection hidden="1"/>
    </xf>
    <xf numFmtId="0" fontId="35" fillId="4" borderId="0" xfId="0" applyFont="1" applyFill="1" applyAlignment="1" applyProtection="1">
      <alignment horizontal="right" vertical="center"/>
      <protection hidden="1"/>
    </xf>
    <xf numFmtId="0" fontId="5" fillId="4" borderId="0" xfId="0" applyFont="1" applyFill="1" applyAlignment="1" applyProtection="1">
      <alignment horizontal="center" vertical="center"/>
      <protection hidden="1"/>
    </xf>
    <xf numFmtId="0" fontId="6" fillId="4" borderId="0" xfId="0" applyFont="1" applyFill="1" applyProtection="1">
      <protection hidden="1"/>
    </xf>
    <xf numFmtId="0" fontId="6" fillId="4" borderId="0" xfId="0" applyFont="1" applyFill="1" applyAlignment="1" applyProtection="1">
      <alignment horizontal="right"/>
      <protection hidden="1"/>
    </xf>
    <xf numFmtId="0" fontId="0" fillId="4" borderId="1" xfId="0" applyFill="1" applyBorder="1" applyProtection="1">
      <protection hidden="1"/>
    </xf>
    <xf numFmtId="0" fontId="44" fillId="4" borderId="15" xfId="0" applyFont="1" applyFill="1" applyBorder="1" applyAlignment="1" applyProtection="1">
      <alignment vertical="top" wrapText="1"/>
      <protection hidden="1"/>
    </xf>
    <xf numFmtId="0" fontId="20" fillId="4" borderId="3" xfId="0" applyFont="1" applyFill="1" applyBorder="1" applyAlignment="1" applyProtection="1">
      <alignment vertical="top" wrapText="1"/>
      <protection hidden="1"/>
    </xf>
    <xf numFmtId="0" fontId="40" fillId="4" borderId="0" xfId="0" applyFont="1" applyFill="1" applyAlignment="1" applyProtection="1">
      <alignment horizontal="right" vertical="center" wrapText="1"/>
      <protection hidden="1"/>
    </xf>
    <xf numFmtId="0" fontId="3" fillId="4" borderId="0" xfId="0" applyFont="1" applyFill="1" applyAlignment="1" applyProtection="1">
      <alignment vertical="center" wrapText="1"/>
      <protection hidden="1"/>
    </xf>
    <xf numFmtId="0" fontId="4" fillId="4"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40" fillId="0" borderId="0" xfId="0" applyFont="1" applyAlignment="1" applyProtection="1">
      <alignment horizontal="right" vertical="center" wrapText="1"/>
      <protection hidden="1"/>
    </xf>
    <xf numFmtId="0" fontId="3" fillId="0" borderId="0" xfId="0" applyFont="1" applyAlignment="1" applyProtection="1">
      <alignment vertical="center" wrapText="1"/>
      <protection hidden="1"/>
    </xf>
    <xf numFmtId="0" fontId="7" fillId="0" borderId="0" xfId="0" applyFont="1" applyProtection="1">
      <protection hidden="1"/>
    </xf>
    <xf numFmtId="0" fontId="1" fillId="0" borderId="0" xfId="0" applyFont="1" applyAlignment="1" applyProtection="1">
      <alignment horizontal="right"/>
      <protection hidden="1"/>
    </xf>
    <xf numFmtId="0" fontId="26" fillId="0" borderId="0" xfId="0" applyFont="1" applyAlignment="1" applyProtection="1">
      <alignment horizontal="left" vertical="center"/>
      <protection hidden="1"/>
    </xf>
    <xf numFmtId="0" fontId="39" fillId="0" borderId="0" xfId="0" applyFont="1" applyAlignment="1" applyProtection="1">
      <alignment horizontal="left" vertical="center"/>
      <protection hidden="1"/>
    </xf>
    <xf numFmtId="0" fontId="22" fillId="0" borderId="25" xfId="0" applyFont="1" applyBorder="1" applyAlignment="1" applyProtection="1">
      <alignment horizontal="left" vertical="center"/>
      <protection hidden="1"/>
    </xf>
    <xf numFmtId="0" fontId="49" fillId="0" borderId="25" xfId="0" applyFont="1" applyBorder="1" applyProtection="1">
      <protection hidden="1"/>
    </xf>
    <xf numFmtId="0" fontId="22" fillId="0" borderId="26" xfId="0" applyFont="1" applyBorder="1" applyAlignment="1" applyProtection="1">
      <alignment horizontal="left" vertical="center"/>
      <protection hidden="1"/>
    </xf>
    <xf numFmtId="0" fontId="12" fillId="4" borderId="22" xfId="0" applyFont="1" applyFill="1" applyBorder="1" applyAlignment="1" applyProtection="1">
      <alignment horizontal="center" vertical="center"/>
      <protection hidden="1"/>
    </xf>
    <xf numFmtId="0" fontId="43" fillId="4" borderId="34" xfId="0" applyFont="1" applyFill="1" applyBorder="1" applyAlignment="1" applyProtection="1">
      <alignment vertical="top"/>
      <protection locked="0" hidden="1"/>
    </xf>
    <xf numFmtId="0" fontId="47" fillId="4" borderId="34" xfId="0" applyFont="1" applyFill="1" applyBorder="1" applyAlignment="1" applyProtection="1">
      <alignment vertical="top"/>
      <protection locked="0" hidden="1"/>
    </xf>
    <xf numFmtId="0" fontId="0" fillId="3" borderId="34" xfId="0" applyFill="1" applyBorder="1" applyAlignment="1" applyProtection="1">
      <alignment vertical="center"/>
      <protection hidden="1"/>
    </xf>
    <xf numFmtId="0" fontId="43" fillId="4" borderId="36" xfId="0" applyFont="1" applyFill="1" applyBorder="1" applyAlignment="1" applyProtection="1">
      <alignment wrapText="1"/>
      <protection hidden="1"/>
    </xf>
    <xf numFmtId="0" fontId="43" fillId="4" borderId="0" xfId="0" applyFont="1" applyFill="1" applyAlignment="1" applyProtection="1">
      <alignment wrapText="1"/>
      <protection hidden="1"/>
    </xf>
    <xf numFmtId="0" fontId="0" fillId="4" borderId="37" xfId="0" applyFill="1" applyBorder="1" applyAlignment="1" applyProtection="1">
      <alignment horizontal="center" vertical="center"/>
      <protection hidden="1"/>
    </xf>
    <xf numFmtId="0" fontId="20" fillId="6" borderId="2" xfId="0" applyFont="1" applyFill="1" applyBorder="1" applyAlignment="1">
      <alignment horizontal="left" vertical="center" wrapText="1"/>
    </xf>
    <xf numFmtId="0" fontId="22" fillId="4" borderId="24" xfId="0" applyFont="1" applyFill="1" applyBorder="1"/>
    <xf numFmtId="0" fontId="0" fillId="4" borderId="25" xfId="0" applyFill="1" applyBorder="1"/>
    <xf numFmtId="0" fontId="1" fillId="4" borderId="25" xfId="0" applyFont="1" applyFill="1" applyBorder="1" applyAlignment="1">
      <alignment horizontal="right"/>
    </xf>
    <xf numFmtId="0" fontId="0" fillId="4" borderId="25" xfId="0" applyFill="1" applyBorder="1" applyAlignment="1">
      <alignment horizontal="right"/>
    </xf>
    <xf numFmtId="0" fontId="0" fillId="4" borderId="26" xfId="0" applyFill="1" applyBorder="1" applyAlignment="1">
      <alignment horizontal="right"/>
    </xf>
    <xf numFmtId="0" fontId="37" fillId="4" borderId="0" xfId="0" applyFont="1" applyFill="1" applyAlignment="1">
      <alignment horizontal="left" vertical="center" wrapText="1"/>
    </xf>
    <xf numFmtId="0" fontId="19" fillId="4" borderId="0" xfId="0" applyFont="1" applyFill="1" applyAlignment="1">
      <alignment textRotation="90"/>
    </xf>
    <xf numFmtId="0" fontId="31" fillId="4" borderId="0" xfId="0" applyFont="1" applyFill="1" applyAlignment="1">
      <alignment horizontal="right" wrapText="1"/>
    </xf>
    <xf numFmtId="0" fontId="32" fillId="4" borderId="0" xfId="0" applyFont="1" applyFill="1" applyAlignment="1">
      <alignment horizontal="center" textRotation="90"/>
    </xf>
    <xf numFmtId="0" fontId="0" fillId="4" borderId="0" xfId="0" applyFill="1" applyAlignment="1">
      <alignment horizontal="center"/>
    </xf>
    <xf numFmtId="0" fontId="0" fillId="4" borderId="0" xfId="0" applyFill="1" applyAlignment="1">
      <alignment horizontal="center" textRotation="90"/>
    </xf>
    <xf numFmtId="0" fontId="33" fillId="4" borderId="0" xfId="0" applyFont="1" applyFill="1" applyAlignment="1">
      <alignment horizontal="center" textRotation="90"/>
    </xf>
    <xf numFmtId="0" fontId="30" fillId="4" borderId="0" xfId="0" applyFont="1" applyFill="1" applyAlignment="1">
      <alignment horizontal="center" textRotation="90" wrapText="1"/>
    </xf>
    <xf numFmtId="0" fontId="5" fillId="4" borderId="0" xfId="0" applyFont="1" applyFill="1" applyAlignment="1">
      <alignment horizontal="center" textRotation="90" wrapText="1"/>
    </xf>
    <xf numFmtId="0" fontId="32" fillId="4" borderId="0" xfId="0" applyFont="1" applyFill="1" applyAlignment="1">
      <alignment horizontal="center" textRotation="90" wrapText="1"/>
    </xf>
    <xf numFmtId="0" fontId="34" fillId="4" borderId="0" xfId="0" applyFont="1" applyFill="1" applyAlignment="1">
      <alignment horizontal="center" textRotation="90" wrapText="1"/>
    </xf>
    <xf numFmtId="0" fontId="19" fillId="4" borderId="0" xfId="0" applyFont="1" applyFill="1" applyAlignment="1">
      <alignment horizontal="left" vertical="top"/>
    </xf>
    <xf numFmtId="0" fontId="0" fillId="5" borderId="2" xfId="0" applyFill="1" applyBorder="1" applyAlignment="1">
      <alignment horizontal="center" vertical="center"/>
    </xf>
    <xf numFmtId="0" fontId="12" fillId="4" borderId="3" xfId="0" applyFont="1" applyFill="1" applyBorder="1" applyAlignment="1">
      <alignment horizontal="center" vertical="center"/>
    </xf>
    <xf numFmtId="0" fontId="19" fillId="4" borderId="0" xfId="0" applyFont="1" applyFill="1" applyAlignment="1">
      <alignment horizontal="right"/>
    </xf>
    <xf numFmtId="0" fontId="19" fillId="4" borderId="0" xfId="0" quotePrefix="1" applyFont="1" applyFill="1" applyAlignment="1">
      <alignment horizontal="right"/>
    </xf>
    <xf numFmtId="2" fontId="0" fillId="5" borderId="2" xfId="0" applyNumberFormat="1" applyFill="1" applyBorder="1" applyAlignment="1">
      <alignment horizontal="center" vertical="center"/>
    </xf>
    <xf numFmtId="0" fontId="12" fillId="4" borderId="2" xfId="0" applyFont="1" applyFill="1" applyBorder="1" applyAlignment="1">
      <alignment horizontal="center" vertical="center"/>
    </xf>
    <xf numFmtId="0" fontId="35" fillId="4" borderId="0" xfId="0" applyFont="1" applyFill="1" applyAlignment="1">
      <alignment horizontal="center" vertical="center"/>
    </xf>
    <xf numFmtId="0" fontId="0" fillId="6" borderId="2" xfId="0" applyFill="1" applyBorder="1" applyAlignment="1">
      <alignment horizontal="center" vertical="center" wrapText="1"/>
    </xf>
    <xf numFmtId="0" fontId="0" fillId="7" borderId="2" xfId="0" applyFill="1" applyBorder="1" applyAlignment="1">
      <alignment horizontal="center" vertical="center"/>
    </xf>
    <xf numFmtId="0" fontId="20" fillId="6" borderId="2" xfId="0" applyFont="1" applyFill="1" applyBorder="1" applyAlignment="1">
      <alignment horizontal="left" vertical="center"/>
    </xf>
    <xf numFmtId="0" fontId="0" fillId="6" borderId="2" xfId="0" applyFill="1" applyBorder="1" applyAlignment="1">
      <alignment horizontal="center" vertical="center"/>
    </xf>
    <xf numFmtId="0" fontId="36" fillId="4" borderId="0" xfId="0" applyFont="1" applyFill="1" applyAlignment="1">
      <alignment horizontal="center" vertical="center"/>
    </xf>
    <xf numFmtId="164" fontId="37" fillId="4" borderId="0" xfId="0" applyNumberFormat="1" applyFont="1" applyFill="1" applyAlignment="1">
      <alignment horizontal="center" vertical="center"/>
    </xf>
    <xf numFmtId="164" fontId="36" fillId="4" borderId="0" xfId="0" applyNumberFormat="1" applyFont="1" applyFill="1" applyAlignment="1">
      <alignment horizontal="center" vertical="center"/>
    </xf>
    <xf numFmtId="0" fontId="33" fillId="4" borderId="0" xfId="0" applyFont="1" applyFill="1" applyAlignment="1">
      <alignment horizontal="center" vertical="center" wrapText="1"/>
    </xf>
    <xf numFmtId="0" fontId="36" fillId="4" borderId="0" xfId="0" applyFont="1" applyFill="1" applyAlignment="1">
      <alignment horizontal="center" vertical="center" wrapText="1"/>
    </xf>
    <xf numFmtId="0" fontId="0" fillId="5" borderId="3" xfId="0" applyFill="1" applyBorder="1" applyAlignment="1">
      <alignment horizontal="center" vertical="center"/>
    </xf>
    <xf numFmtId="0" fontId="37" fillId="4" borderId="0" xfId="0" applyFont="1" applyFill="1" applyAlignment="1">
      <alignment horizontal="center" vertical="center"/>
    </xf>
    <xf numFmtId="0" fontId="0" fillId="0" borderId="0" xfId="0" applyAlignment="1">
      <alignment horizontal="center" vertical="center"/>
    </xf>
    <xf numFmtId="0" fontId="44" fillId="4" borderId="15" xfId="0" applyFont="1" applyFill="1" applyBorder="1" applyAlignment="1">
      <alignment vertical="top" wrapText="1"/>
    </xf>
    <xf numFmtId="0" fontId="20" fillId="4" borderId="3" xfId="0" applyFont="1" applyFill="1" applyBorder="1" applyAlignment="1">
      <alignment vertical="top" wrapText="1"/>
    </xf>
    <xf numFmtId="0" fontId="0" fillId="4" borderId="17" xfId="0" applyFill="1" applyBorder="1" applyAlignment="1">
      <alignment horizontal="center" vertical="center"/>
    </xf>
    <xf numFmtId="0" fontId="12" fillId="4" borderId="22" xfId="0" applyFont="1" applyFill="1" applyBorder="1" applyAlignment="1">
      <alignment horizontal="center" vertical="center"/>
    </xf>
    <xf numFmtId="0" fontId="11" fillId="4" borderId="3" xfId="0" applyFont="1" applyFill="1" applyBorder="1" applyAlignment="1" applyProtection="1">
      <alignment horizontal="center" vertical="center"/>
      <protection locked="0" hidden="1"/>
    </xf>
    <xf numFmtId="14" fontId="0" fillId="4" borderId="0" xfId="0" applyNumberFormat="1" applyFill="1" applyAlignment="1">
      <alignment horizontal="center" vertical="center"/>
    </xf>
    <xf numFmtId="0" fontId="0" fillId="4" borderId="0" xfId="0" applyFill="1" applyAlignment="1">
      <alignment horizontal="left" vertical="center" wrapText="1"/>
    </xf>
    <xf numFmtId="0" fontId="0" fillId="4" borderId="0" xfId="0" applyFill="1" applyAlignment="1">
      <alignment horizontal="left" vertical="center"/>
    </xf>
    <xf numFmtId="0" fontId="43" fillId="4" borderId="0" xfId="0" applyFont="1" applyFill="1" applyAlignment="1" applyProtection="1">
      <alignment vertical="top" wrapText="1"/>
      <protection hidden="1"/>
    </xf>
    <xf numFmtId="0" fontId="12" fillId="4" borderId="3" xfId="0" applyFont="1" applyFill="1" applyBorder="1" applyAlignment="1" applyProtection="1">
      <alignment horizontal="center" vertical="center"/>
      <protection locked="0" hidden="1"/>
    </xf>
    <xf numFmtId="0" fontId="12" fillId="4" borderId="2" xfId="0" applyFont="1" applyFill="1" applyBorder="1" applyAlignment="1" applyProtection="1">
      <alignment horizontal="center" vertical="center"/>
      <protection locked="0" hidden="1"/>
    </xf>
    <xf numFmtId="0" fontId="49" fillId="4" borderId="0" xfId="0" applyFont="1" applyFill="1"/>
    <xf numFmtId="164" fontId="0" fillId="0" borderId="2" xfId="0" applyNumberFormat="1" applyBorder="1" applyAlignment="1">
      <alignment horizontal="center" vertical="center"/>
    </xf>
    <xf numFmtId="0" fontId="51" fillId="0" borderId="0" xfId="0" applyFont="1" applyAlignment="1">
      <alignment horizontal="left"/>
    </xf>
    <xf numFmtId="0" fontId="19" fillId="6" borderId="25" xfId="0" applyFont="1" applyFill="1" applyBorder="1"/>
    <xf numFmtId="0" fontId="19" fillId="6" borderId="26" xfId="0" applyFont="1" applyFill="1" applyBorder="1"/>
    <xf numFmtId="0" fontId="52" fillId="6" borderId="41" xfId="0" applyFont="1" applyFill="1" applyBorder="1"/>
    <xf numFmtId="0" fontId="0" fillId="6" borderId="42" xfId="0" applyFill="1" applyBorder="1"/>
    <xf numFmtId="0" fontId="0" fillId="0" borderId="41" xfId="0" applyBorder="1"/>
    <xf numFmtId="0" fontId="0" fillId="0" borderId="42" xfId="0" applyBorder="1"/>
    <xf numFmtId="0" fontId="51" fillId="0" borderId="41" xfId="0" applyFont="1" applyBorder="1" applyAlignment="1">
      <alignment horizontal="left"/>
    </xf>
    <xf numFmtId="0" fontId="53" fillId="0" borderId="41" xfId="0" applyFont="1" applyBorder="1"/>
    <xf numFmtId="0" fontId="1" fillId="4" borderId="0" xfId="0" applyFont="1" applyFill="1" applyAlignment="1">
      <alignment horizontal="center" vertical="center"/>
    </xf>
    <xf numFmtId="0" fontId="20" fillId="8" borderId="2" xfId="0" applyFont="1" applyFill="1" applyBorder="1" applyAlignment="1">
      <alignment horizontal="left" vertical="center" wrapText="1"/>
    </xf>
    <xf numFmtId="0" fontId="20" fillId="8" borderId="2" xfId="0" applyFont="1" applyFill="1" applyBorder="1" applyAlignment="1">
      <alignment horizontal="left" vertical="center"/>
    </xf>
    <xf numFmtId="0" fontId="36" fillId="4" borderId="0" xfId="0" applyFont="1" applyFill="1" applyAlignment="1">
      <alignment horizontal="left"/>
    </xf>
    <xf numFmtId="0" fontId="0" fillId="8" borderId="2" xfId="0" applyFill="1" applyBorder="1" applyAlignment="1">
      <alignment horizontal="center" vertical="center" wrapText="1"/>
    </xf>
    <xf numFmtId="0" fontId="0" fillId="8" borderId="2" xfId="0" applyFill="1" applyBorder="1" applyAlignment="1">
      <alignment horizontal="center" vertical="center"/>
    </xf>
    <xf numFmtId="0" fontId="20" fillId="8" borderId="2" xfId="0" applyFont="1" applyFill="1" applyBorder="1" applyAlignment="1" applyProtection="1">
      <alignment horizontal="left" vertical="center" wrapText="1"/>
      <protection hidden="1"/>
    </xf>
    <xf numFmtId="0" fontId="20" fillId="8" borderId="2" xfId="0" applyFont="1" applyFill="1" applyBorder="1" applyAlignment="1" applyProtection="1">
      <alignment horizontal="left" vertical="center"/>
      <protection hidden="1"/>
    </xf>
    <xf numFmtId="0" fontId="0" fillId="8" borderId="2" xfId="0" applyFill="1" applyBorder="1" applyAlignment="1" applyProtection="1">
      <alignment horizontal="center" vertical="center"/>
      <protection hidden="1"/>
    </xf>
    <xf numFmtId="0" fontId="0" fillId="8" borderId="2" xfId="0" applyFill="1" applyBorder="1" applyAlignment="1" applyProtection="1">
      <alignment horizontal="center" vertical="center" wrapText="1"/>
      <protection hidden="1"/>
    </xf>
    <xf numFmtId="0" fontId="43" fillId="4" borderId="23" xfId="0" applyFont="1" applyFill="1" applyBorder="1" applyAlignment="1" applyProtection="1">
      <alignment vertical="top" wrapText="1"/>
      <protection hidden="1"/>
    </xf>
    <xf numFmtId="0" fontId="43" fillId="4" borderId="3" xfId="0" applyFont="1" applyFill="1" applyBorder="1" applyAlignment="1" applyProtection="1">
      <alignment vertical="top" wrapText="1"/>
      <protection hidden="1"/>
    </xf>
    <xf numFmtId="0" fontId="43" fillId="4" borderId="23" xfId="0" applyFont="1" applyFill="1" applyBorder="1" applyAlignment="1" applyProtection="1">
      <alignment vertical="top"/>
      <protection hidden="1"/>
    </xf>
    <xf numFmtId="0" fontId="43" fillId="4" borderId="3" xfId="0" applyFont="1" applyFill="1" applyBorder="1" applyAlignment="1" applyProtection="1">
      <alignment vertical="top"/>
      <protection hidden="1"/>
    </xf>
    <xf numFmtId="0" fontId="43" fillId="4" borderId="38" xfId="0" applyFont="1" applyFill="1" applyBorder="1" applyAlignment="1" applyProtection="1">
      <alignment vertical="top"/>
      <protection locked="0" hidden="1"/>
    </xf>
    <xf numFmtId="0" fontId="43" fillId="4" borderId="0" xfId="0" applyFont="1" applyFill="1" applyAlignment="1" applyProtection="1">
      <alignment vertical="top"/>
      <protection locked="0" hidden="1"/>
    </xf>
    <xf numFmtId="0" fontId="43" fillId="4" borderId="43" xfId="0" applyFont="1" applyFill="1" applyBorder="1" applyAlignment="1" applyProtection="1">
      <alignment vertical="top"/>
      <protection locked="0" hidden="1"/>
    </xf>
    <xf numFmtId="0" fontId="47" fillId="4" borderId="0" xfId="0" applyFont="1" applyFill="1" applyAlignment="1" applyProtection="1">
      <alignment vertical="top"/>
      <protection locked="0" hidden="1"/>
    </xf>
    <xf numFmtId="0" fontId="43" fillId="4" borderId="44" xfId="0" applyFont="1" applyFill="1" applyBorder="1" applyAlignment="1" applyProtection="1">
      <alignment vertical="top"/>
      <protection locked="0" hidden="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51" fillId="6" borderId="0" xfId="0" applyFont="1" applyFill="1"/>
    <xf numFmtId="0" fontId="26" fillId="6" borderId="41" xfId="0" applyFont="1" applyFill="1" applyBorder="1"/>
    <xf numFmtId="9" fontId="55" fillId="0" borderId="0" xfId="0" applyNumberFormat="1" applyFont="1" applyAlignment="1">
      <alignment horizontal="left" vertical="top"/>
    </xf>
    <xf numFmtId="0" fontId="22" fillId="0" borderId="0" xfId="0" applyFont="1" applyAlignment="1">
      <alignment horizontal="right"/>
    </xf>
    <xf numFmtId="0" fontId="57" fillId="4" borderId="0" xfId="0" applyFont="1" applyFill="1"/>
    <xf numFmtId="0" fontId="58" fillId="4" borderId="0" xfId="0" applyFont="1" applyFill="1"/>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0" xfId="0" applyFont="1"/>
    <xf numFmtId="0" fontId="35" fillId="4" borderId="0" xfId="0" applyFont="1" applyFill="1" applyAlignment="1" applyProtection="1">
      <alignment horizontal="center" vertical="center"/>
      <protection locked="0" hidden="1"/>
    </xf>
    <xf numFmtId="0" fontId="19" fillId="4" borderId="0" xfId="0" applyFont="1" applyFill="1" applyProtection="1">
      <protection locked="0"/>
    </xf>
    <xf numFmtId="0" fontId="13" fillId="4"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hidden="1"/>
    </xf>
    <xf numFmtId="0" fontId="14" fillId="4" borderId="0" xfId="0" applyFont="1" applyFill="1" applyAlignment="1" applyProtection="1">
      <alignment horizontal="center" vertical="center" wrapText="1"/>
      <protection locked="0"/>
    </xf>
    <xf numFmtId="164" fontId="0" fillId="4" borderId="2" xfId="0" applyNumberFormat="1" applyFill="1" applyBorder="1" applyAlignment="1">
      <alignment horizontal="center" vertical="center"/>
    </xf>
    <xf numFmtId="14" fontId="0" fillId="4" borderId="2" xfId="0" applyNumberFormat="1" applyFill="1" applyBorder="1" applyAlignment="1">
      <alignment horizontal="center" vertical="center"/>
    </xf>
    <xf numFmtId="0" fontId="26" fillId="6" borderId="0" xfId="0" applyFont="1" applyFill="1" applyAlignment="1">
      <alignment vertical="center"/>
    </xf>
    <xf numFmtId="0" fontId="26" fillId="6" borderId="24" xfId="0" applyFont="1" applyFill="1" applyBorder="1"/>
    <xf numFmtId="0" fontId="26" fillId="6" borderId="25" xfId="0" applyFont="1" applyFill="1" applyBorder="1"/>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14" fontId="0" fillId="4" borderId="0" xfId="0" applyNumberFormat="1" applyFill="1"/>
    <xf numFmtId="0" fontId="51" fillId="6" borderId="41" xfId="0" applyFont="1" applyFill="1" applyBorder="1" applyAlignment="1">
      <alignment horizontal="left"/>
    </xf>
    <xf numFmtId="0" fontId="51" fillId="6" borderId="0" xfId="0" applyFont="1" applyFill="1" applyAlignment="1">
      <alignment horizontal="left"/>
    </xf>
    <xf numFmtId="0" fontId="51" fillId="6" borderId="41" xfId="0" applyFont="1" applyFill="1" applyBorder="1" applyAlignment="1">
      <alignment horizontal="left" vertical="top"/>
    </xf>
    <xf numFmtId="0" fontId="51" fillId="6" borderId="0" xfId="0" applyFont="1" applyFill="1" applyAlignment="1">
      <alignment horizontal="left" vertical="top"/>
    </xf>
    <xf numFmtId="0" fontId="5" fillId="0" borderId="41" xfId="0" applyFont="1" applyBorder="1" applyAlignment="1">
      <alignment horizontal="left" vertical="center" wrapText="1"/>
    </xf>
    <xf numFmtId="0" fontId="5" fillId="0" borderId="0" xfId="0" applyFont="1" applyAlignment="1">
      <alignment horizontal="left" vertical="center" wrapText="1"/>
    </xf>
    <xf numFmtId="0" fontId="5" fillId="0" borderId="42" xfId="0" applyFont="1" applyBorder="1" applyAlignment="1">
      <alignment horizontal="left" vertical="center" wrapText="1"/>
    </xf>
    <xf numFmtId="0" fontId="5" fillId="0" borderId="41" xfId="2" applyFont="1" applyBorder="1" applyAlignment="1">
      <alignment horizontal="left" vertical="center" wrapText="1"/>
    </xf>
    <xf numFmtId="0" fontId="5" fillId="0" borderId="0" xfId="2" applyFont="1" applyBorder="1" applyAlignment="1">
      <alignment horizontal="left" vertical="center" wrapText="1"/>
    </xf>
    <xf numFmtId="0" fontId="5" fillId="0" borderId="42" xfId="2" applyFont="1" applyBorder="1" applyAlignment="1">
      <alignment horizontal="left" vertical="center" wrapText="1"/>
    </xf>
    <xf numFmtId="10" fontId="56" fillId="0" borderId="45" xfId="0" applyNumberFormat="1" applyFont="1" applyBorder="1" applyAlignment="1" applyProtection="1">
      <alignment horizontal="center"/>
      <protection locked="0"/>
    </xf>
    <xf numFmtId="10" fontId="56" fillId="0" borderId="46" xfId="0" applyNumberFormat="1" applyFont="1" applyBorder="1" applyAlignment="1" applyProtection="1">
      <alignment horizontal="center"/>
      <protection locked="0"/>
    </xf>
    <xf numFmtId="0" fontId="56" fillId="5" borderId="45" xfId="0" applyFont="1" applyFill="1" applyBorder="1" applyAlignment="1">
      <alignment horizontal="center"/>
    </xf>
    <xf numFmtId="0" fontId="56" fillId="5" borderId="46" xfId="0" applyFont="1" applyFill="1" applyBorder="1" applyAlignment="1">
      <alignment horizontal="center"/>
    </xf>
    <xf numFmtId="0" fontId="14" fillId="0" borderId="0" xfId="0" applyFont="1" applyAlignment="1">
      <alignment horizontal="left" vertical="center" wrapText="1"/>
    </xf>
    <xf numFmtId="0" fontId="14" fillId="0" borderId="42" xfId="0" applyFont="1"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0" fillId="0" borderId="0" xfId="0" applyAlignment="1">
      <alignment horizontal="left" vertical="top" wrapText="1"/>
    </xf>
    <xf numFmtId="0" fontId="33" fillId="4" borderId="0" xfId="0" applyFont="1" applyFill="1" applyAlignment="1">
      <alignment horizontal="right" wrapText="1"/>
    </xf>
    <xf numFmtId="0" fontId="20" fillId="8" borderId="0" xfId="0" applyFont="1" applyFill="1" applyAlignment="1">
      <alignment horizontal="center" vertical="top" wrapText="1"/>
    </xf>
    <xf numFmtId="0" fontId="20" fillId="6" borderId="0" xfId="0" applyFont="1" applyFill="1" applyAlignment="1">
      <alignment horizontal="center" vertical="top" wrapText="1"/>
    </xf>
    <xf numFmtId="0" fontId="20" fillId="6" borderId="2" xfId="0" applyFont="1" applyFill="1" applyBorder="1" applyAlignment="1">
      <alignment horizontal="left" vertical="center" wrapText="1"/>
    </xf>
    <xf numFmtId="0" fontId="20" fillId="6" borderId="15" xfId="0" applyFont="1" applyFill="1" applyBorder="1" applyAlignment="1">
      <alignment horizontal="left" vertical="center" wrapText="1"/>
    </xf>
    <xf numFmtId="0" fontId="20" fillId="6" borderId="3" xfId="0" applyFont="1" applyFill="1" applyBorder="1" applyAlignment="1">
      <alignment horizontal="left" vertical="center" wrapText="1"/>
    </xf>
    <xf numFmtId="0" fontId="20" fillId="6" borderId="16" xfId="0" applyFont="1" applyFill="1" applyBorder="1" applyAlignment="1">
      <alignment horizontal="left" vertical="center"/>
    </xf>
    <xf numFmtId="0" fontId="20" fillId="6" borderId="17" xfId="0" applyFont="1" applyFill="1" applyBorder="1" applyAlignment="1">
      <alignment horizontal="left" vertical="center"/>
    </xf>
    <xf numFmtId="0" fontId="20" fillId="6" borderId="18" xfId="0" applyFont="1" applyFill="1" applyBorder="1" applyAlignment="1">
      <alignment horizontal="left" vertical="center"/>
    </xf>
    <xf numFmtId="0" fontId="20" fillId="6" borderId="19" xfId="0" applyFont="1" applyFill="1" applyBorder="1" applyAlignment="1">
      <alignment horizontal="left" vertical="center"/>
    </xf>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0" fontId="20" fillId="6" borderId="15" xfId="0" applyFont="1" applyFill="1" applyBorder="1" applyAlignment="1">
      <alignment horizontal="left" vertical="center"/>
    </xf>
    <xf numFmtId="0" fontId="20" fillId="6" borderId="3" xfId="0" applyFont="1" applyFill="1" applyBorder="1" applyAlignment="1">
      <alignment horizontal="left" vertical="center"/>
    </xf>
    <xf numFmtId="0" fontId="20" fillId="6" borderId="21" xfId="0" quotePrefix="1" applyFont="1" applyFill="1" applyBorder="1" applyAlignment="1">
      <alignment horizontal="left" wrapText="1"/>
    </xf>
    <xf numFmtId="0" fontId="20" fillId="6" borderId="22" xfId="0" quotePrefix="1" applyFont="1" applyFill="1" applyBorder="1" applyAlignment="1">
      <alignment horizontal="left" wrapText="1"/>
    </xf>
    <xf numFmtId="0" fontId="20" fillId="6" borderId="18" xfId="0" quotePrefix="1" applyFont="1" applyFill="1" applyBorder="1" applyAlignment="1">
      <alignment horizontal="left" wrapText="1"/>
    </xf>
    <xf numFmtId="0" fontId="20" fillId="6" borderId="19" xfId="0" quotePrefix="1" applyFont="1" applyFill="1" applyBorder="1" applyAlignment="1">
      <alignment horizontal="left" wrapText="1"/>
    </xf>
    <xf numFmtId="0" fontId="43" fillId="4" borderId="15" xfId="0" applyFont="1" applyFill="1" applyBorder="1" applyAlignment="1" applyProtection="1">
      <alignment horizontal="left" vertical="top"/>
      <protection locked="0"/>
    </xf>
    <xf numFmtId="0" fontId="43" fillId="4" borderId="23" xfId="0" applyFont="1" applyFill="1" applyBorder="1" applyAlignment="1" applyProtection="1">
      <alignment horizontal="left" vertical="top"/>
      <protection locked="0"/>
    </xf>
    <xf numFmtId="0" fontId="43" fillId="4" borderId="3" xfId="0" applyFont="1" applyFill="1" applyBorder="1" applyAlignment="1" applyProtection="1">
      <alignment horizontal="left" vertical="top"/>
      <protection locked="0"/>
    </xf>
    <xf numFmtId="0" fontId="20" fillId="6" borderId="15" xfId="0" applyFont="1" applyFill="1" applyBorder="1" applyAlignment="1">
      <alignment horizontal="left" vertical="top" wrapText="1"/>
    </xf>
    <xf numFmtId="0" fontId="20" fillId="6" borderId="3" xfId="0" applyFont="1" applyFill="1" applyBorder="1" applyAlignment="1">
      <alignment horizontal="left" vertical="top" wrapText="1"/>
    </xf>
    <xf numFmtId="0" fontId="44" fillId="4" borderId="2" xfId="0" applyFont="1" applyFill="1" applyBorder="1" applyAlignment="1" applyProtection="1">
      <alignment horizontal="left" vertical="center" wrapText="1"/>
      <protection locked="0"/>
    </xf>
    <xf numFmtId="0" fontId="20" fillId="8" borderId="2" xfId="0" applyFont="1" applyFill="1" applyBorder="1" applyAlignment="1">
      <alignment horizontal="left" vertical="center" wrapText="1"/>
    </xf>
    <xf numFmtId="0" fontId="20" fillId="8" borderId="15" xfId="0" applyFont="1" applyFill="1" applyBorder="1" applyAlignment="1">
      <alignment horizontal="left" vertical="center" wrapText="1"/>
    </xf>
    <xf numFmtId="0" fontId="20" fillId="8" borderId="3" xfId="0" applyFont="1" applyFill="1" applyBorder="1" applyAlignment="1">
      <alignment horizontal="left" vertical="center" wrapText="1"/>
    </xf>
    <xf numFmtId="0" fontId="20" fillId="8" borderId="15" xfId="0" applyFont="1" applyFill="1" applyBorder="1" applyAlignment="1">
      <alignment horizontal="left" vertical="top" wrapText="1"/>
    </xf>
    <xf numFmtId="0" fontId="20" fillId="8" borderId="3" xfId="0" applyFont="1" applyFill="1" applyBorder="1" applyAlignment="1">
      <alignment horizontal="left" vertical="top" wrapText="1"/>
    </xf>
    <xf numFmtId="0" fontId="20" fillId="4" borderId="3" xfId="0" applyFont="1" applyFill="1" applyBorder="1" applyAlignment="1" applyProtection="1">
      <alignment horizontal="left" vertical="top" wrapText="1"/>
      <protection locked="0"/>
    </xf>
    <xf numFmtId="0" fontId="0" fillId="4" borderId="2" xfId="0" applyFill="1" applyBorder="1" applyAlignment="1">
      <alignment horizontal="center"/>
    </xf>
    <xf numFmtId="0" fontId="32" fillId="4" borderId="9" xfId="0" applyFont="1" applyFill="1" applyBorder="1" applyAlignment="1">
      <alignment horizontal="center" vertical="top" wrapText="1"/>
    </xf>
    <xf numFmtId="0" fontId="20" fillId="6" borderId="2" xfId="0" applyFont="1" applyFill="1" applyBorder="1" applyAlignment="1">
      <alignment horizontal="left"/>
    </xf>
    <xf numFmtId="0" fontId="20" fillId="6" borderId="2" xfId="0" quotePrefix="1" applyFont="1" applyFill="1" applyBorder="1" applyAlignment="1">
      <alignment horizontal="left"/>
    </xf>
    <xf numFmtId="0" fontId="25" fillId="6" borderId="13" xfId="0" applyFont="1" applyFill="1" applyBorder="1" applyAlignment="1">
      <alignment horizontal="center" vertical="center"/>
    </xf>
    <xf numFmtId="0" fontId="25" fillId="6" borderId="11" xfId="0" applyFont="1" applyFill="1" applyBorder="1" applyAlignment="1">
      <alignment horizontal="center" vertical="center"/>
    </xf>
    <xf numFmtId="0" fontId="38" fillId="5" borderId="0" xfId="0" applyFont="1" applyFill="1" applyAlignment="1" applyProtection="1">
      <alignment horizontal="center" vertical="center"/>
      <protection hidden="1"/>
    </xf>
    <xf numFmtId="0" fontId="38" fillId="5" borderId="14" xfId="0" applyFont="1" applyFill="1" applyBorder="1" applyAlignment="1" applyProtection="1">
      <alignment horizontal="center" vertical="center"/>
      <protection hidden="1"/>
    </xf>
    <xf numFmtId="0" fontId="38" fillId="5" borderId="7" xfId="0" applyFont="1" applyFill="1" applyBorder="1" applyAlignment="1" applyProtection="1">
      <alignment horizontal="center" vertical="center"/>
      <protection hidden="1"/>
    </xf>
    <xf numFmtId="0" fontId="38" fillId="5" borderId="12" xfId="0" applyFont="1" applyFill="1" applyBorder="1" applyAlignment="1" applyProtection="1">
      <alignment horizontal="center" vertical="center"/>
      <protection hidden="1"/>
    </xf>
    <xf numFmtId="0" fontId="20" fillId="6" borderId="2" xfId="0" applyFont="1" applyFill="1" applyBorder="1" applyAlignment="1">
      <alignment horizontal="left" vertical="center"/>
    </xf>
    <xf numFmtId="0" fontId="21" fillId="4" borderId="1" xfId="0" applyFont="1" applyFill="1" applyBorder="1" applyAlignment="1">
      <alignment horizontal="left" wrapText="1"/>
    </xf>
    <xf numFmtId="0" fontId="20" fillId="6" borderId="5" xfId="0" applyFont="1" applyFill="1" applyBorder="1" applyAlignment="1">
      <alignment horizontal="left"/>
    </xf>
    <xf numFmtId="0" fontId="0" fillId="5" borderId="5"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12" fillId="4" borderId="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32" fillId="4" borderId="0" xfId="0" applyFont="1" applyFill="1" applyAlignment="1">
      <alignment horizontal="center" textRotation="90" wrapText="1"/>
    </xf>
    <xf numFmtId="0" fontId="32" fillId="4" borderId="7" xfId="0" applyFont="1" applyFill="1" applyBorder="1" applyAlignment="1">
      <alignment horizontal="center" textRotation="90" wrapText="1"/>
    </xf>
    <xf numFmtId="0" fontId="22" fillId="4" borderId="30" xfId="0" applyFont="1" applyFill="1" applyBorder="1" applyAlignment="1" applyProtection="1">
      <alignment horizontal="center"/>
      <protection locked="0"/>
    </xf>
    <xf numFmtId="0" fontId="22" fillId="4" borderId="31" xfId="0" applyFont="1" applyFill="1" applyBorder="1" applyAlignment="1" applyProtection="1">
      <alignment horizontal="center"/>
      <protection locked="0"/>
    </xf>
    <xf numFmtId="0" fontId="22" fillId="4" borderId="32" xfId="0" applyFont="1" applyFill="1" applyBorder="1" applyAlignment="1" applyProtection="1">
      <alignment horizontal="center"/>
      <protection locked="0"/>
    </xf>
    <xf numFmtId="0" fontId="20" fillId="6" borderId="15" xfId="0" applyFont="1" applyFill="1" applyBorder="1" applyAlignment="1">
      <alignment horizontal="left" vertical="center" wrapText="1" indent="1"/>
    </xf>
    <xf numFmtId="0" fontId="20" fillId="6" borderId="3" xfId="0" applyFont="1" applyFill="1" applyBorder="1" applyAlignment="1">
      <alignment horizontal="left" vertical="center" wrapText="1" indent="1"/>
    </xf>
    <xf numFmtId="0" fontId="20" fillId="6" borderId="2" xfId="0" applyFont="1" applyFill="1" applyBorder="1" applyAlignment="1">
      <alignment horizontal="left" vertical="center" wrapText="1" indent="1"/>
    </xf>
    <xf numFmtId="0" fontId="26" fillId="6" borderId="8" xfId="0" applyFont="1" applyFill="1" applyBorder="1" applyAlignment="1">
      <alignment horizontal="center" vertical="center"/>
    </xf>
    <xf numFmtId="0" fontId="26" fillId="6" borderId="11"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protection hidden="1"/>
    </xf>
    <xf numFmtId="165" fontId="24" fillId="6" borderId="10" xfId="1" applyNumberFormat="1" applyFont="1" applyFill="1" applyBorder="1" applyAlignment="1" applyProtection="1">
      <alignment horizontal="center" vertical="center"/>
      <protection hidden="1"/>
    </xf>
    <xf numFmtId="165" fontId="24" fillId="6" borderId="7" xfId="1" applyNumberFormat="1" applyFont="1" applyFill="1" applyBorder="1" applyAlignment="1" applyProtection="1">
      <alignment horizontal="center" vertical="center"/>
      <protection hidden="1"/>
    </xf>
    <xf numFmtId="165" fontId="24" fillId="6" borderId="12" xfId="1" applyNumberFormat="1" applyFont="1" applyFill="1" applyBorder="1" applyAlignment="1" applyProtection="1">
      <alignment horizontal="center" vertical="center"/>
      <protection hidden="1"/>
    </xf>
    <xf numFmtId="0" fontId="12" fillId="4" borderId="5" xfId="0" applyFont="1" applyFill="1" applyBorder="1" applyAlignment="1">
      <alignment horizontal="center" vertical="center"/>
    </xf>
    <xf numFmtId="0" fontId="12" fillId="4" borderId="4" xfId="0" applyFont="1" applyFill="1" applyBorder="1" applyAlignment="1">
      <alignment horizontal="center" vertical="center"/>
    </xf>
    <xf numFmtId="0" fontId="21" fillId="4" borderId="27" xfId="0" applyFont="1" applyFill="1" applyBorder="1" applyAlignment="1" applyProtection="1">
      <alignment horizontal="left" vertical="center" wrapText="1"/>
      <protection hidden="1"/>
    </xf>
    <xf numFmtId="0" fontId="37" fillId="4" borderId="28" xfId="0" applyFont="1" applyFill="1" applyBorder="1" applyAlignment="1" applyProtection="1">
      <alignment horizontal="left" vertical="center" wrapText="1"/>
      <protection hidden="1"/>
    </xf>
    <xf numFmtId="0" fontId="37" fillId="4" borderId="29" xfId="0" applyFont="1" applyFill="1" applyBorder="1" applyAlignment="1" applyProtection="1">
      <alignment horizontal="left" vertical="center" wrapText="1"/>
      <protection hidden="1"/>
    </xf>
    <xf numFmtId="0" fontId="0" fillId="4" borderId="0" xfId="0" applyFill="1" applyAlignment="1">
      <alignment horizontal="right" wrapText="1"/>
    </xf>
    <xf numFmtId="0" fontId="44" fillId="4" borderId="15" xfId="0" applyFont="1" applyFill="1" applyBorder="1" applyAlignment="1" applyProtection="1">
      <alignment horizontal="left" vertical="top" wrapText="1"/>
      <protection hidden="1"/>
    </xf>
    <xf numFmtId="0" fontId="44" fillId="4" borderId="3" xfId="0" applyFont="1" applyFill="1" applyBorder="1" applyAlignment="1" applyProtection="1">
      <alignment horizontal="left" vertical="top" wrapText="1"/>
      <protection hidden="1"/>
    </xf>
    <xf numFmtId="0" fontId="43" fillId="4" borderId="15" xfId="0" applyFont="1" applyFill="1" applyBorder="1" applyAlignment="1">
      <alignment horizontal="center" vertical="top"/>
    </xf>
    <xf numFmtId="0" fontId="43" fillId="4" borderId="23" xfId="0" applyFont="1" applyFill="1" applyBorder="1" applyAlignment="1">
      <alignment horizontal="center" vertical="top"/>
    </xf>
    <xf numFmtId="0" fontId="43" fillId="4" borderId="3" xfId="0" applyFont="1" applyFill="1" applyBorder="1" applyAlignment="1">
      <alignment horizontal="center" vertical="top"/>
    </xf>
    <xf numFmtId="0" fontId="43" fillId="4" borderId="21" xfId="0" applyFont="1" applyFill="1" applyBorder="1" applyAlignment="1" applyProtection="1">
      <alignment horizontal="left" wrapText="1"/>
      <protection hidden="1"/>
    </xf>
    <xf numFmtId="0" fontId="43" fillId="4" borderId="33" xfId="0" applyFont="1" applyFill="1" applyBorder="1" applyAlignment="1" applyProtection="1">
      <alignment horizontal="left" wrapText="1"/>
      <protection hidden="1"/>
    </xf>
    <xf numFmtId="0" fontId="43" fillId="4" borderId="22" xfId="0" applyFont="1" applyFill="1" applyBorder="1" applyAlignment="1" applyProtection="1">
      <alignment horizontal="left" wrapText="1"/>
      <protection hidden="1"/>
    </xf>
    <xf numFmtId="0" fontId="0" fillId="0" borderId="16" xfId="0" applyBorder="1" applyAlignment="1" applyProtection="1">
      <alignment horizontal="left" wrapText="1"/>
      <protection hidden="1"/>
    </xf>
    <xf numFmtId="0" fontId="0" fillId="0" borderId="0" xfId="0" applyAlignment="1" applyProtection="1">
      <alignment horizontal="left" wrapText="1"/>
      <protection hidden="1"/>
    </xf>
    <xf numFmtId="0" fontId="0" fillId="0" borderId="17" xfId="0" applyBorder="1" applyAlignment="1" applyProtection="1">
      <alignment horizontal="left" wrapText="1"/>
      <protection hidden="1"/>
    </xf>
    <xf numFmtId="0" fontId="0" fillId="4" borderId="18" xfId="0" applyFill="1" applyBorder="1" applyAlignment="1" applyProtection="1">
      <alignment horizontal="left" wrapText="1"/>
      <protection hidden="1"/>
    </xf>
    <xf numFmtId="0" fontId="0" fillId="4" borderId="1" xfId="0" applyFill="1" applyBorder="1" applyAlignment="1" applyProtection="1">
      <alignment horizontal="left" wrapText="1"/>
      <protection hidden="1"/>
    </xf>
    <xf numFmtId="0" fontId="0" fillId="4" borderId="19" xfId="0" applyFill="1" applyBorder="1" applyAlignment="1" applyProtection="1">
      <alignment horizontal="left" wrapText="1"/>
      <protection hidden="1"/>
    </xf>
    <xf numFmtId="0" fontId="47" fillId="4" borderId="15" xfId="0" applyFont="1" applyFill="1" applyBorder="1" applyAlignment="1" applyProtection="1">
      <alignment horizontal="left" vertical="top"/>
      <protection hidden="1"/>
    </xf>
    <xf numFmtId="0" fontId="47" fillId="4" borderId="23" xfId="0" applyFont="1" applyFill="1" applyBorder="1" applyAlignment="1" applyProtection="1">
      <alignment horizontal="left" vertical="top"/>
      <protection hidden="1"/>
    </xf>
    <xf numFmtId="0" fontId="47" fillId="4" borderId="3" xfId="0" applyFont="1" applyFill="1" applyBorder="1" applyAlignment="1" applyProtection="1">
      <alignment horizontal="left" vertical="top"/>
      <protection hidden="1"/>
    </xf>
    <xf numFmtId="0" fontId="20" fillId="4" borderId="3" xfId="0" applyFont="1" applyFill="1" applyBorder="1" applyAlignment="1" applyProtection="1">
      <alignment horizontal="left" vertical="top" wrapText="1"/>
      <protection hidden="1"/>
    </xf>
    <xf numFmtId="0" fontId="43" fillId="4" borderId="21" xfId="0" applyFont="1" applyFill="1" applyBorder="1" applyAlignment="1" applyProtection="1">
      <alignment horizontal="left" vertical="top"/>
      <protection hidden="1"/>
    </xf>
    <xf numFmtId="0" fontId="43" fillId="4" borderId="33" xfId="0" applyFont="1" applyFill="1" applyBorder="1" applyAlignment="1" applyProtection="1">
      <alignment horizontal="left" vertical="top"/>
      <protection hidden="1"/>
    </xf>
    <xf numFmtId="0" fontId="43" fillId="4" borderId="22"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protection hidden="1"/>
    </xf>
    <xf numFmtId="0" fontId="43" fillId="4" borderId="23" xfId="0" applyFont="1" applyFill="1" applyBorder="1" applyAlignment="1" applyProtection="1">
      <alignment horizontal="left" vertical="top"/>
      <protection hidden="1"/>
    </xf>
    <xf numFmtId="0" fontId="43" fillId="4" borderId="3"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wrapText="1"/>
      <protection hidden="1"/>
    </xf>
    <xf numFmtId="0" fontId="43" fillId="4" borderId="23" xfId="0" applyFont="1" applyFill="1" applyBorder="1" applyAlignment="1" applyProtection="1">
      <alignment horizontal="left" vertical="top" wrapText="1"/>
      <protection hidden="1"/>
    </xf>
    <xf numFmtId="0" fontId="43" fillId="4" borderId="3" xfId="0" applyFont="1" applyFill="1" applyBorder="1" applyAlignment="1" applyProtection="1">
      <alignment horizontal="left" vertical="top" wrapText="1"/>
      <protection hidden="1"/>
    </xf>
    <xf numFmtId="0" fontId="47" fillId="4" borderId="38" xfId="0" applyFont="1" applyFill="1" applyBorder="1" applyAlignment="1" applyProtection="1">
      <alignment horizontal="left" vertical="top" wrapText="1"/>
      <protection hidden="1"/>
    </xf>
    <xf numFmtId="0" fontId="47" fillId="4" borderId="39" xfId="0" applyFont="1" applyFill="1" applyBorder="1" applyAlignment="1" applyProtection="1">
      <alignment horizontal="left" vertical="top"/>
      <protection hidden="1"/>
    </xf>
    <xf numFmtId="0" fontId="47" fillId="4" borderId="40" xfId="0" applyFont="1" applyFill="1" applyBorder="1" applyAlignment="1" applyProtection="1">
      <alignment horizontal="left" vertical="top"/>
      <protection hidden="1"/>
    </xf>
    <xf numFmtId="0" fontId="47" fillId="4" borderId="34" xfId="0" applyFont="1" applyFill="1" applyBorder="1" applyAlignment="1" applyProtection="1">
      <alignment horizontal="left" vertical="top"/>
      <protection hidden="1"/>
    </xf>
    <xf numFmtId="0" fontId="0" fillId="0" borderId="15" xfId="0" applyBorder="1" applyAlignment="1">
      <alignment horizontal="left" wrapText="1"/>
    </xf>
    <xf numFmtId="0" fontId="0" fillId="0" borderId="3" xfId="0" applyBorder="1" applyAlignment="1">
      <alignment horizontal="left" wrapText="1"/>
    </xf>
    <xf numFmtId="0" fontId="43" fillId="4" borderId="18" xfId="0" applyFont="1" applyFill="1" applyBorder="1" applyAlignment="1" applyProtection="1">
      <alignment horizontal="left" vertical="top"/>
      <protection hidden="1"/>
    </xf>
    <xf numFmtId="0" fontId="43" fillId="4" borderId="1" xfId="0" applyFont="1" applyFill="1" applyBorder="1" applyAlignment="1" applyProtection="1">
      <alignment horizontal="left" vertical="top"/>
      <protection hidden="1"/>
    </xf>
    <xf numFmtId="0" fontId="43" fillId="4" borderId="19" xfId="0" applyFont="1" applyFill="1" applyBorder="1" applyAlignment="1" applyProtection="1">
      <alignment horizontal="left" vertical="top"/>
      <protection hidden="1"/>
    </xf>
    <xf numFmtId="0" fontId="26" fillId="6" borderId="0" xfId="0" applyFont="1" applyFill="1" applyAlignment="1">
      <alignment horizontal="left" vertical="center"/>
    </xf>
    <xf numFmtId="0" fontId="20" fillId="6" borderId="16" xfId="0" applyFont="1" applyFill="1" applyBorder="1" applyAlignment="1" applyProtection="1">
      <alignment horizontal="left" vertical="center"/>
      <protection hidden="1"/>
    </xf>
    <xf numFmtId="0" fontId="20" fillId="6" borderId="17" xfId="0" applyFont="1" applyFill="1" applyBorder="1" applyAlignment="1" applyProtection="1">
      <alignment horizontal="left" vertical="center"/>
      <protection hidden="1"/>
    </xf>
    <xf numFmtId="0" fontId="26" fillId="6" borderId="0" xfId="0" applyFont="1" applyFill="1" applyAlignment="1" applyProtection="1">
      <alignment horizontal="left" vertical="center"/>
      <protection hidden="1"/>
    </xf>
    <xf numFmtId="0" fontId="32" fillId="4" borderId="0" xfId="0" applyFont="1" applyFill="1" applyAlignment="1" applyProtection="1">
      <alignment horizontal="center" textRotation="90" wrapText="1"/>
      <protection hidden="1"/>
    </xf>
    <xf numFmtId="0" fontId="32" fillId="4" borderId="7" xfId="0" applyFont="1" applyFill="1" applyBorder="1" applyAlignment="1" applyProtection="1">
      <alignment horizontal="center" textRotation="90" wrapText="1"/>
      <protection hidden="1"/>
    </xf>
    <xf numFmtId="0" fontId="0" fillId="4" borderId="2" xfId="0" applyFill="1" applyBorder="1" applyAlignment="1" applyProtection="1">
      <alignment horizontal="center"/>
      <protection hidden="1"/>
    </xf>
    <xf numFmtId="0" fontId="20" fillId="6" borderId="15" xfId="0" applyFont="1" applyFill="1" applyBorder="1" applyAlignment="1" applyProtection="1">
      <alignment horizontal="left" vertical="center"/>
      <protection hidden="1"/>
    </xf>
    <xf numFmtId="0" fontId="20" fillId="6" borderId="3" xfId="0" applyFont="1" applyFill="1" applyBorder="1" applyAlignment="1" applyProtection="1">
      <alignment horizontal="left" vertical="center"/>
      <protection hidden="1"/>
    </xf>
    <xf numFmtId="0" fontId="20" fillId="6" borderId="2" xfId="0" applyFont="1" applyFill="1" applyBorder="1" applyAlignment="1" applyProtection="1">
      <alignment horizontal="left" vertical="center"/>
      <protection hidden="1"/>
    </xf>
    <xf numFmtId="0" fontId="20" fillId="6" borderId="2" xfId="0" applyFont="1" applyFill="1" applyBorder="1" applyAlignment="1" applyProtection="1">
      <alignment horizontal="left"/>
      <protection hidden="1"/>
    </xf>
    <xf numFmtId="0" fontId="20" fillId="6" borderId="2" xfId="0" quotePrefix="1" applyFont="1" applyFill="1" applyBorder="1" applyAlignment="1" applyProtection="1">
      <alignment horizontal="left"/>
      <protection hidden="1"/>
    </xf>
    <xf numFmtId="0" fontId="20" fillId="6" borderId="5" xfId="0" applyFont="1" applyFill="1" applyBorder="1" applyAlignment="1" applyProtection="1">
      <alignment horizontal="left"/>
      <protection hidden="1"/>
    </xf>
    <xf numFmtId="0" fontId="20" fillId="6" borderId="18" xfId="0" applyFont="1" applyFill="1" applyBorder="1" applyAlignment="1" applyProtection="1">
      <alignment horizontal="left" vertical="center"/>
      <protection hidden="1"/>
    </xf>
    <xf numFmtId="0" fontId="20" fillId="6" borderId="19" xfId="0" applyFont="1" applyFill="1" applyBorder="1" applyAlignment="1" applyProtection="1">
      <alignment horizontal="left" vertical="center"/>
      <protection hidden="1"/>
    </xf>
    <xf numFmtId="0" fontId="21" fillId="4" borderId="1" xfId="0" applyFont="1" applyFill="1" applyBorder="1" applyAlignment="1" applyProtection="1">
      <alignment horizontal="left" wrapText="1"/>
      <protection hidden="1"/>
    </xf>
    <xf numFmtId="0" fontId="20" fillId="6" borderId="2" xfId="0" applyFont="1" applyFill="1" applyBorder="1" applyAlignment="1" applyProtection="1">
      <alignment horizontal="left" vertical="center" wrapText="1"/>
      <protection hidden="1"/>
    </xf>
    <xf numFmtId="0" fontId="12" fillId="4" borderId="5" xfId="0" applyFont="1" applyFill="1" applyBorder="1" applyAlignment="1" applyProtection="1">
      <alignment horizontal="center" vertical="center"/>
      <protection hidden="1"/>
    </xf>
    <xf numFmtId="0" fontId="12" fillId="4" borderId="4" xfId="0" applyFont="1" applyFill="1" applyBorder="1" applyAlignment="1" applyProtection="1">
      <alignment horizontal="center" vertical="center"/>
      <protection hidden="1"/>
    </xf>
    <xf numFmtId="0" fontId="20" fillId="6" borderId="21" xfId="0" quotePrefix="1" applyFont="1" applyFill="1" applyBorder="1" applyAlignment="1" applyProtection="1">
      <alignment horizontal="left" wrapText="1"/>
      <protection hidden="1"/>
    </xf>
    <xf numFmtId="0" fontId="20" fillId="6" borderId="22" xfId="0" quotePrefix="1" applyFont="1" applyFill="1" applyBorder="1" applyAlignment="1" applyProtection="1">
      <alignment horizontal="left" wrapText="1"/>
      <protection hidden="1"/>
    </xf>
    <xf numFmtId="0" fontId="20" fillId="6" borderId="18" xfId="0" quotePrefix="1" applyFont="1" applyFill="1" applyBorder="1" applyAlignment="1" applyProtection="1">
      <alignment horizontal="left" wrapText="1"/>
      <protection hidden="1"/>
    </xf>
    <xf numFmtId="0" fontId="20" fillId="6" borderId="19" xfId="0" quotePrefix="1" applyFont="1" applyFill="1" applyBorder="1" applyAlignment="1" applyProtection="1">
      <alignment horizontal="left" wrapText="1"/>
      <protection hidden="1"/>
    </xf>
    <xf numFmtId="0" fontId="26" fillId="6" borderId="8" xfId="0" applyFont="1" applyFill="1" applyBorder="1" applyAlignment="1" applyProtection="1">
      <alignment horizontal="center" vertical="center"/>
      <protection hidden="1"/>
    </xf>
    <xf numFmtId="0" fontId="26" fillId="6" borderId="11" xfId="0" applyFont="1" applyFill="1" applyBorder="1" applyAlignment="1" applyProtection="1">
      <alignment horizontal="center" vertical="center"/>
      <protection hidden="1"/>
    </xf>
    <xf numFmtId="0" fontId="32" fillId="4" borderId="9" xfId="0" applyFont="1" applyFill="1" applyBorder="1" applyAlignment="1" applyProtection="1">
      <alignment horizontal="center" vertical="top" wrapText="1"/>
      <protection hidden="1"/>
    </xf>
    <xf numFmtId="0" fontId="20" fillId="6" borderId="15" xfId="0" applyFont="1" applyFill="1" applyBorder="1" applyAlignment="1" applyProtection="1">
      <alignment horizontal="left" vertical="center" wrapText="1"/>
      <protection hidden="1"/>
    </xf>
    <xf numFmtId="0" fontId="20" fillId="6" borderId="3" xfId="0" applyFont="1" applyFill="1" applyBorder="1" applyAlignment="1" applyProtection="1">
      <alignment horizontal="left" vertical="center" wrapText="1"/>
      <protection hidden="1"/>
    </xf>
    <xf numFmtId="0" fontId="44" fillId="4" borderId="2" xfId="0" applyFont="1" applyFill="1" applyBorder="1" applyAlignment="1" applyProtection="1">
      <alignment horizontal="left" vertical="center" wrapText="1"/>
      <protection hidden="1"/>
    </xf>
    <xf numFmtId="0" fontId="20" fillId="6" borderId="15" xfId="0" applyFont="1" applyFill="1" applyBorder="1" applyAlignment="1" applyProtection="1">
      <alignment horizontal="left" vertical="top" wrapText="1"/>
      <protection hidden="1"/>
    </xf>
    <xf numFmtId="0" fontId="20" fillId="6" borderId="3" xfId="0" applyFont="1" applyFill="1" applyBorder="1" applyAlignment="1" applyProtection="1">
      <alignment horizontal="left" vertical="top" wrapText="1"/>
      <protection hidden="1"/>
    </xf>
    <xf numFmtId="0" fontId="20" fillId="8" borderId="0" xfId="0" applyFont="1" applyFill="1" applyAlignment="1">
      <alignment horizontal="left" vertical="top" wrapText="1"/>
    </xf>
    <xf numFmtId="0" fontId="20" fillId="6" borderId="0" xfId="0" applyFont="1" applyFill="1" applyAlignment="1">
      <alignment horizontal="left" vertical="top" wrapText="1"/>
    </xf>
    <xf numFmtId="0" fontId="25" fillId="6" borderId="13" xfId="0" applyFont="1" applyFill="1" applyBorder="1" applyAlignment="1" applyProtection="1">
      <alignment horizontal="center" vertical="center"/>
      <protection hidden="1"/>
    </xf>
    <xf numFmtId="0" fontId="25" fillId="6" borderId="11" xfId="0" applyFont="1" applyFill="1" applyBorder="1" applyAlignment="1" applyProtection="1">
      <alignment horizontal="center" vertical="center"/>
      <protection hidden="1"/>
    </xf>
    <xf numFmtId="0" fontId="44" fillId="4" borderId="5" xfId="0" applyFont="1" applyFill="1" applyBorder="1" applyAlignment="1" applyProtection="1">
      <alignment horizontal="left" vertical="center" wrapText="1"/>
      <protection hidden="1"/>
    </xf>
    <xf numFmtId="0" fontId="21" fillId="4" borderId="27" xfId="0" applyFont="1" applyFill="1" applyBorder="1" applyAlignment="1" applyProtection="1">
      <alignment horizontal="left" vertical="top" wrapText="1"/>
      <protection hidden="1"/>
    </xf>
    <xf numFmtId="0" fontId="37" fillId="4" borderId="28" xfId="0" applyFont="1" applyFill="1" applyBorder="1" applyAlignment="1" applyProtection="1">
      <alignment horizontal="left" vertical="top" wrapText="1"/>
      <protection hidden="1"/>
    </xf>
    <xf numFmtId="0" fontId="37" fillId="4" borderId="29" xfId="0" applyFont="1" applyFill="1" applyBorder="1" applyAlignment="1" applyProtection="1">
      <alignment horizontal="left" vertical="top" wrapText="1"/>
      <protection hidden="1"/>
    </xf>
    <xf numFmtId="0" fontId="22" fillId="4" borderId="30" xfId="0" applyFont="1" applyFill="1" applyBorder="1" applyAlignment="1" applyProtection="1">
      <alignment horizontal="center"/>
      <protection locked="0" hidden="1"/>
    </xf>
    <xf numFmtId="0" fontId="22" fillId="4" borderId="31" xfId="0" applyFont="1" applyFill="1" applyBorder="1" applyAlignment="1" applyProtection="1">
      <alignment horizontal="center"/>
      <protection locked="0" hidden="1"/>
    </xf>
    <xf numFmtId="0" fontId="22" fillId="4" borderId="32" xfId="0" applyFont="1" applyFill="1" applyBorder="1" applyAlignment="1" applyProtection="1">
      <alignment horizontal="center"/>
      <protection locked="0" hidden="1"/>
    </xf>
    <xf numFmtId="0" fontId="0" fillId="4" borderId="0" xfId="0" applyFill="1" applyAlignment="1" applyProtection="1">
      <alignment horizontal="left" wrapText="1"/>
      <protection hidden="1"/>
    </xf>
    <xf numFmtId="0" fontId="20" fillId="6" borderId="5" xfId="0" applyFont="1" applyFill="1" applyBorder="1" applyAlignment="1" applyProtection="1">
      <alignment horizontal="left" vertical="center" wrapText="1"/>
      <protection hidden="1"/>
    </xf>
    <xf numFmtId="0" fontId="44" fillId="4" borderId="34" xfId="0" applyFont="1" applyFill="1" applyBorder="1" applyAlignment="1" applyProtection="1">
      <alignment horizontal="left" vertical="center" wrapText="1"/>
      <protection hidden="1"/>
    </xf>
    <xf numFmtId="0" fontId="47" fillId="4" borderId="35" xfId="0" applyFont="1" applyFill="1" applyBorder="1" applyAlignment="1" applyProtection="1">
      <alignment horizontal="left" vertical="top"/>
      <protection hidden="1"/>
    </xf>
    <xf numFmtId="0" fontId="21" fillId="0" borderId="27" xfId="0" applyFont="1" applyBorder="1" applyAlignment="1" applyProtection="1">
      <alignment horizontal="left" vertical="top" wrapText="1"/>
      <protection hidden="1"/>
    </xf>
    <xf numFmtId="0" fontId="21" fillId="0" borderId="28" xfId="0" applyFont="1" applyBorder="1" applyAlignment="1" applyProtection="1">
      <alignment horizontal="left" vertical="top" wrapText="1"/>
      <protection hidden="1"/>
    </xf>
    <xf numFmtId="0" fontId="21" fillId="0" borderId="29" xfId="0" applyFont="1" applyBorder="1" applyAlignment="1" applyProtection="1">
      <alignment horizontal="left" vertical="top" wrapText="1"/>
      <protection hidden="1"/>
    </xf>
    <xf numFmtId="0" fontId="44" fillId="4" borderId="2" xfId="0" applyFont="1" applyFill="1" applyBorder="1" applyAlignment="1">
      <alignment horizontal="left" vertical="center" wrapText="1"/>
    </xf>
    <xf numFmtId="0" fontId="44" fillId="4" borderId="15" xfId="0" applyFont="1" applyFill="1" applyBorder="1" applyAlignment="1">
      <alignment horizontal="left" vertical="top" wrapText="1"/>
    </xf>
    <xf numFmtId="0" fontId="44" fillId="4" borderId="3" xfId="0" applyFont="1" applyFill="1" applyBorder="1" applyAlignment="1">
      <alignment horizontal="left" vertical="top" wrapText="1"/>
    </xf>
    <xf numFmtId="0" fontId="20" fillId="4" borderId="3" xfId="0" applyFont="1" applyFill="1" applyBorder="1" applyAlignment="1">
      <alignment horizontal="left" vertical="top" wrapText="1"/>
    </xf>
    <xf numFmtId="0" fontId="38" fillId="5" borderId="0" xfId="0" applyFont="1" applyFill="1" applyAlignment="1">
      <alignment horizontal="center" vertical="center"/>
    </xf>
    <xf numFmtId="0" fontId="38" fillId="5" borderId="14" xfId="0" applyFont="1" applyFill="1" applyBorder="1" applyAlignment="1">
      <alignment horizontal="center" vertical="center"/>
    </xf>
    <xf numFmtId="0" fontId="38" fillId="5" borderId="7" xfId="0" applyFont="1" applyFill="1" applyBorder="1" applyAlignment="1">
      <alignment horizontal="center" vertical="center"/>
    </xf>
    <xf numFmtId="0" fontId="38" fillId="5" borderId="12"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xf>
    <xf numFmtId="165" fontId="24" fillId="6" borderId="10" xfId="1" applyNumberFormat="1" applyFont="1" applyFill="1" applyBorder="1" applyAlignment="1" applyProtection="1">
      <alignment horizontal="center" vertical="center"/>
    </xf>
    <xf numFmtId="165" fontId="24" fillId="6" borderId="7" xfId="1" applyNumberFormat="1" applyFont="1" applyFill="1" applyBorder="1" applyAlignment="1" applyProtection="1">
      <alignment horizontal="center" vertical="center"/>
    </xf>
    <xf numFmtId="165" fontId="24" fillId="6" borderId="12" xfId="1" applyNumberFormat="1" applyFont="1" applyFill="1" applyBorder="1" applyAlignment="1" applyProtection="1">
      <alignment horizontal="center" vertical="center"/>
    </xf>
    <xf numFmtId="0" fontId="21" fillId="4" borderId="27" xfId="0" applyFont="1" applyFill="1" applyBorder="1" applyAlignment="1">
      <alignment horizontal="left" vertical="center" wrapText="1"/>
    </xf>
    <xf numFmtId="0" fontId="37" fillId="4" borderId="28" xfId="0" applyFont="1" applyFill="1" applyBorder="1" applyAlignment="1">
      <alignment horizontal="left" vertical="center" wrapText="1"/>
    </xf>
    <xf numFmtId="0" fontId="37" fillId="4" borderId="29" xfId="0" applyFont="1" applyFill="1" applyBorder="1" applyAlignment="1">
      <alignment horizontal="left" vertical="center" wrapText="1"/>
    </xf>
    <xf numFmtId="0" fontId="0" fillId="5" borderId="5" xfId="0" applyFill="1" applyBorder="1" applyAlignment="1">
      <alignment horizontal="center" vertical="center"/>
    </xf>
    <xf numFmtId="0" fontId="0" fillId="5" borderId="4" xfId="0" applyFill="1" applyBorder="1" applyAlignment="1">
      <alignment horizontal="center" vertical="center"/>
    </xf>
    <xf numFmtId="0" fontId="0" fillId="4" borderId="15" xfId="0" applyFill="1" applyBorder="1" applyAlignment="1">
      <alignment horizontal="left" vertical="center" wrapText="1"/>
    </xf>
    <xf numFmtId="0" fontId="0" fillId="4" borderId="23" xfId="0" applyFill="1" applyBorder="1" applyAlignment="1">
      <alignment horizontal="left" vertical="center" wrapText="1"/>
    </xf>
    <xf numFmtId="0" fontId="0" fillId="4" borderId="3" xfId="0" applyFill="1" applyBorder="1" applyAlignment="1">
      <alignment horizontal="left" vertical="center" wrapText="1"/>
    </xf>
    <xf numFmtId="0" fontId="0" fillId="0" borderId="15" xfId="0" applyBorder="1" applyAlignment="1">
      <alignment horizontal="left" vertical="center"/>
    </xf>
    <xf numFmtId="0" fontId="0" fillId="0" borderId="23" xfId="0" applyBorder="1" applyAlignment="1">
      <alignment horizontal="left" vertical="center"/>
    </xf>
    <xf numFmtId="0" fontId="0" fillId="0" borderId="3" xfId="0" applyBorder="1" applyAlignment="1">
      <alignment horizontal="left" vertical="center"/>
    </xf>
    <xf numFmtId="0" fontId="0" fillId="0" borderId="15" xfId="0" applyBorder="1" applyAlignment="1">
      <alignment horizontal="left" vertical="center" wrapText="1"/>
    </xf>
    <xf numFmtId="0" fontId="0" fillId="0" borderId="23" xfId="0" applyBorder="1" applyAlignment="1">
      <alignment horizontal="left" vertical="center" wrapText="1"/>
    </xf>
    <xf numFmtId="0" fontId="0" fillId="0" borderId="3" xfId="0" applyBorder="1" applyAlignment="1">
      <alignment horizontal="left"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FF"/>
      <color rgb="FF0067B4"/>
      <color rgb="FF3D6864"/>
      <color rgb="FF004A8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strRef>
              <c:f>Lookups!$C$3:$C$8</c:f>
              <c:strCache>
                <c:ptCount val="6"/>
                <c:pt idx="0">
                  <c:v>1</c:v>
                </c:pt>
                <c:pt idx="1">
                  <c:v>2</c:v>
                </c:pt>
                <c:pt idx="2">
                  <c:v>3</c:v>
                </c:pt>
                <c:pt idx="3">
                  <c:v>4</c:v>
                </c:pt>
                <c:pt idx="4">
                  <c:v>5</c:v>
                </c:pt>
                <c:pt idx="5">
                  <c:v>5 + Exemplary</c:v>
                </c:pt>
              </c:strCache>
            </c:strRef>
          </c:cat>
          <c:val>
            <c:numRef>
              <c:f>Lookups!$A$3:$A$8</c:f>
              <c:numCache>
                <c:formatCode>0.0%</c:formatCode>
                <c:ptCount val="6"/>
                <c:pt idx="0">
                  <c:v>0.25</c:v>
                </c:pt>
                <c:pt idx="1">
                  <c:v>0.625</c:v>
                </c:pt>
                <c:pt idx="2">
                  <c:v>0.75</c:v>
                </c:pt>
                <c:pt idx="3">
                  <c:v>0.8</c:v>
                </c:pt>
                <c:pt idx="4">
                  <c:v>0.82499999999999996</c:v>
                </c:pt>
                <c:pt idx="5" formatCode="0%">
                  <c:v>0.85</c:v>
                </c:pt>
              </c:numCache>
            </c:numRef>
          </c:val>
          <c:smooth val="0"/>
          <c:extLst>
            <c:ext xmlns:c16="http://schemas.microsoft.com/office/drawing/2014/chart" uri="{C3380CC4-5D6E-409C-BE32-E72D297353CC}">
              <c16:uniqueId val="{00000000-C489-4EB5-9AE9-54F7A1E7CA27}"/>
            </c:ext>
          </c:extLst>
        </c:ser>
        <c:dLbls>
          <c:showLegendKey val="0"/>
          <c:showVal val="0"/>
          <c:showCatName val="0"/>
          <c:showSerName val="0"/>
          <c:showPercent val="0"/>
          <c:showBubbleSize val="0"/>
        </c:dLbls>
        <c:smooth val="0"/>
        <c:axId val="383146896"/>
        <c:axId val="383147288"/>
      </c:lineChart>
      <c:catAx>
        <c:axId val="383146896"/>
        <c:scaling>
          <c:orientation val="minMax"/>
        </c:scaling>
        <c:delete val="0"/>
        <c:axPos val="b"/>
        <c:numFmt formatCode="General" sourceLinked="1"/>
        <c:majorTickMark val="out"/>
        <c:minorTickMark val="none"/>
        <c:tickLblPos val="nextTo"/>
        <c:crossAx val="383147288"/>
        <c:crosses val="autoZero"/>
        <c:auto val="1"/>
        <c:lblAlgn val="ctr"/>
        <c:lblOffset val="100"/>
        <c:noMultiLvlLbl val="0"/>
      </c:catAx>
      <c:valAx>
        <c:axId val="383147288"/>
        <c:scaling>
          <c:orientation val="minMax"/>
        </c:scaling>
        <c:delete val="0"/>
        <c:axPos val="l"/>
        <c:majorGridlines/>
        <c:numFmt formatCode="0.0%" sourceLinked="1"/>
        <c:majorTickMark val="out"/>
        <c:minorTickMark val="none"/>
        <c:tickLblPos val="nextTo"/>
        <c:crossAx val="383146896"/>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breeam.o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drawing1.xml><?xml version="1.0" encoding="utf-8"?>
<xdr:wsDr xmlns:xdr="http://schemas.openxmlformats.org/drawingml/2006/spreadsheetDrawing" xmlns:a="http://schemas.openxmlformats.org/drawingml/2006/main">
  <xdr:twoCellAnchor>
    <xdr:from>
      <xdr:col>4</xdr:col>
      <xdr:colOff>38100</xdr:colOff>
      <xdr:row>2</xdr:row>
      <xdr:rowOff>23812</xdr:rowOff>
    </xdr:from>
    <xdr:to>
      <xdr:col>11</xdr:col>
      <xdr:colOff>342900</xdr:colOff>
      <xdr:row>17</xdr:row>
      <xdr:rowOff>100012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1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1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1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1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3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E619D904-4D74-4A60-A2A6-4989201EF3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F73BA600-41B9-4622-9A4D-57BC67E2EB49}"/>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548A5472-BE3A-34A6-165F-6A0377C1F3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2710F500-9A3D-BB90-944C-C5581A85455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1F94E47-26CC-3C4D-DA81-BC4DF3AC1C8F}"/>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9E88E2C-E31D-10CD-27FB-7F71A6C52DFC}"/>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0664FDA-E4D8-062E-4FF9-F0C53234AC3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9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D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D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D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D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D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70AE476-E4C5-4FC2-88A2-1B76A6296D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D75BC333-CB80-456C-8502-E267B35E66F8}"/>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C9399B24-07F0-4E06-B91E-1516EF12F3A2}"/>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EC08DDE-9E7E-19B9-F485-8A990497A92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A79E8ABB-3CF6-E826-6755-90C0BC02EC29}"/>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172CE6F-1D39-4783-19F8-8F4CF4D8DC7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9266F0E-DF9A-4967-76F0-320C82A93FF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F6333F59-7F65-4F83-AEB3-454E67B79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E6C7D4B-054A-421E-90A7-7ED747B4C87C}"/>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9A00B0AA-0866-1A4B-D025-E552C16D4C85}"/>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86BC13EC-C91D-F935-0AD9-258DDB365855}"/>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E6DEA-574A-0642-2C19-5C42C2223707}"/>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681B700D-2C87-A1AD-05B1-1595C5B3165E}"/>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6927E69-01E2-AEF9-7ECA-FE2D682A57A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5EE80F97-8A1D-40DD-893E-D2C8834DEE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EDB7E68C-19E6-4362-996F-815127A31B8E}"/>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73F4772C-C7D8-8F43-3E1D-82A653CDB9B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7761C29-29F7-7CB2-6FB5-61EA9E80EA0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0A89A-C94C-0B45-FC87-32339CE2B43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E9C4AFF9-B552-7FFD-0EDC-F6F25884678F}"/>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55E5EC9-9543-1488-40D3-15C73F1A683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48698</xdr:colOff>
      <xdr:row>0</xdr:row>
      <xdr:rowOff>118333</xdr:rowOff>
    </xdr:from>
    <xdr:to>
      <xdr:col>16</xdr:col>
      <xdr:colOff>597120</xdr:colOff>
      <xdr:row>3</xdr:row>
      <xdr:rowOff>8964</xdr:rowOff>
    </xdr:to>
    <xdr:pic>
      <xdr:nvPicPr>
        <xdr:cNvPr id="2" name="Picture 21" descr="Breeam_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8198" y="118333"/>
          <a:ext cx="2377222" cy="446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A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2BA7F5D-E9C3-4788-A939-0525F020F2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3BDA631D-4F01-4CC0-83DC-D1D9A0D9683C}"/>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FD04B911-8FFD-6D92-2595-28BEA070330B}"/>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CC041BE7-14F2-1DA6-8C95-947737E1449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57050FEC-C5A3-06D8-D776-47957816928E}"/>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83BB6012-0732-3436-F772-DC266B7B6EC9}"/>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A6B90AF-E2F9-BC37-7E7F-F462481C96EB}"/>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B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2943115" y="299360"/>
          <a:ext cx="7036252" cy="1813829"/>
          <a:chOff x="13001726" y="350285"/>
          <a:chExt cx="7066187" cy="1473071"/>
        </a:xfrm>
      </xdr:grpSpPr>
      <xdr:sp macro="" textlink="">
        <xdr:nvSpPr>
          <xdr:cNvPr id="4" name="TextBox 3">
            <a:extLst>
              <a:ext uri="{FF2B5EF4-FFF2-40B4-BE49-F238E27FC236}">
                <a16:creationId xmlns:a16="http://schemas.microsoft.com/office/drawing/2014/main" id="{00000000-0008-0000-0C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C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C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C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0E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0E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E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E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E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10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0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0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0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0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17" name="Picture 21" descr="Breeam_logo">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84304" y="198344"/>
          <a:ext cx="2317297" cy="476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12943115" y="299358"/>
          <a:ext cx="7036252" cy="1463546"/>
          <a:chOff x="13001726" y="350285"/>
          <a:chExt cx="7066187" cy="1473071"/>
        </a:xfrm>
      </xdr:grpSpPr>
      <xdr:sp macro="" textlink="">
        <xdr:nvSpPr>
          <xdr:cNvPr id="15" name="TextBox 14">
            <a:extLst>
              <a:ext uri="{FF2B5EF4-FFF2-40B4-BE49-F238E27FC236}">
                <a16:creationId xmlns:a16="http://schemas.microsoft.com/office/drawing/2014/main" id="{00000000-0008-0000-0200-00000F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16" name="Rectangle 15">
            <a:extLst>
              <a:ext uri="{FF2B5EF4-FFF2-40B4-BE49-F238E27FC236}">
                <a16:creationId xmlns:a16="http://schemas.microsoft.com/office/drawing/2014/main" id="{00000000-0008-0000-0200-000010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20" name="TextBox 19">
            <a:extLst>
              <a:ext uri="{FF2B5EF4-FFF2-40B4-BE49-F238E27FC236}">
                <a16:creationId xmlns:a16="http://schemas.microsoft.com/office/drawing/2014/main" id="{00000000-0008-0000-0200-000014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2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12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2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2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2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2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400-000003000000}"/>
            </a:ext>
          </a:extLst>
        </xdr:cNvPr>
        <xdr:cNvGrpSpPr/>
      </xdr:nvGrpSpPr>
      <xdr:grpSpPr>
        <a:xfrm>
          <a:off x="12943115" y="299357"/>
          <a:ext cx="7036252" cy="1679121"/>
          <a:chOff x="13001726" y="350285"/>
          <a:chExt cx="7066187" cy="1345128"/>
        </a:xfrm>
      </xdr:grpSpPr>
      <xdr:sp macro="" textlink="">
        <xdr:nvSpPr>
          <xdr:cNvPr id="4" name="TextBox 3">
            <a:extLst>
              <a:ext uri="{FF2B5EF4-FFF2-40B4-BE49-F238E27FC236}">
                <a16:creationId xmlns:a16="http://schemas.microsoft.com/office/drawing/2014/main" id="{00000000-0008-0000-14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5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1600-000003000000}"/>
            </a:ext>
          </a:extLst>
        </xdr:cNvPr>
        <xdr:cNvGrpSpPr/>
      </xdr:nvGrpSpPr>
      <xdr:grpSpPr>
        <a:xfrm>
          <a:off x="12943115" y="299360"/>
          <a:ext cx="7036252" cy="1813829"/>
          <a:chOff x="13001726" y="350285"/>
          <a:chExt cx="7066187" cy="1473071"/>
        </a:xfrm>
      </xdr:grpSpPr>
      <xdr:sp macro="" textlink="">
        <xdr:nvSpPr>
          <xdr:cNvPr id="4" name="TextBox 3">
            <a:extLst>
              <a:ext uri="{FF2B5EF4-FFF2-40B4-BE49-F238E27FC236}">
                <a16:creationId xmlns:a16="http://schemas.microsoft.com/office/drawing/2014/main" id="{00000000-0008-0000-1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7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1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900-000003000000}"/>
            </a:ext>
          </a:extLst>
        </xdr:cNvPr>
        <xdr:cNvGrpSpPr/>
      </xdr:nvGrpSpPr>
      <xdr:grpSpPr>
        <a:xfrm>
          <a:off x="12943115" y="299357"/>
          <a:ext cx="7036252" cy="1679121"/>
          <a:chOff x="13001726" y="350285"/>
          <a:chExt cx="7066187" cy="1345128"/>
        </a:xfrm>
      </xdr:grpSpPr>
      <xdr:sp macro="" textlink="">
        <xdr:nvSpPr>
          <xdr:cNvPr id="4" name="TextBox 3">
            <a:extLst>
              <a:ext uri="{FF2B5EF4-FFF2-40B4-BE49-F238E27FC236}">
                <a16:creationId xmlns:a16="http://schemas.microsoft.com/office/drawing/2014/main" id="{00000000-0008-0000-19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3D392EB0-2B8F-4CFE-83DD-19F5E1E95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F39C8DFD-6BF1-4F8D-B1AB-C3778CDA0858}"/>
            </a:ext>
          </a:extLst>
        </xdr:cNvPr>
        <xdr:cNvGrpSpPr/>
      </xdr:nvGrpSpPr>
      <xdr:grpSpPr>
        <a:xfrm>
          <a:off x="12946290" y="296183"/>
          <a:ext cx="7029902" cy="1466721"/>
          <a:chOff x="13001726" y="350285"/>
          <a:chExt cx="7066187" cy="1473071"/>
        </a:xfrm>
      </xdr:grpSpPr>
      <xdr:sp macro="" textlink="">
        <xdr:nvSpPr>
          <xdr:cNvPr id="4" name="TextBox 3">
            <a:extLst>
              <a:ext uri="{FF2B5EF4-FFF2-40B4-BE49-F238E27FC236}">
                <a16:creationId xmlns:a16="http://schemas.microsoft.com/office/drawing/2014/main" id="{4A6CAE31-FDCA-A315-0AFA-394447E78C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4660D93-E85A-74C4-9E26-4976DDF99B44}"/>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83E1C7-6296-1399-4107-05A2D3A6E5E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872E2C4-2861-E838-FDF8-434E64592F1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59967883-EF08-E3CD-7A83-3EC59B2571A5}"/>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00000000-0008-0000-1B00-000003000000}"/>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00000000-0008-0000-1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9D099471-AFB7-4016-A018-73CEE65EBC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5CF4F08D-4F20-4D13-9FCC-3B7D89E0E82E}"/>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9F5D907D-7D06-5018-DBE8-8E24DE950D21}"/>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7CCF8E3-EF77-B538-5133-6DB1F802670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8C6BCF5-B007-A35D-FCDD-02FCFCE76DE2}"/>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825D075-E141-56F2-D112-2C931E3B2244}"/>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BF57FF3-A82C-1493-5BE4-47C6A19425FC}"/>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AC6AC5C9-CD46-4F29-9BA5-400C6F9AD1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45</xdr:col>
      <xdr:colOff>542925</xdr:colOff>
      <xdr:row>5</xdr:row>
      <xdr:rowOff>19049</xdr:rowOff>
    </xdr:to>
    <xdr:grpSp>
      <xdr:nvGrpSpPr>
        <xdr:cNvPr id="3" name="Group 2">
          <a:extLst>
            <a:ext uri="{FF2B5EF4-FFF2-40B4-BE49-F238E27FC236}">
              <a16:creationId xmlns:a16="http://schemas.microsoft.com/office/drawing/2014/main" id="{54C6E33B-B419-4252-8280-B8DCE8461387}"/>
            </a:ext>
          </a:extLst>
        </xdr:cNvPr>
        <xdr:cNvGrpSpPr/>
      </xdr:nvGrpSpPr>
      <xdr:grpSpPr>
        <a:xfrm>
          <a:off x="12943115" y="299358"/>
          <a:ext cx="7640410" cy="1948541"/>
          <a:chOff x="13001726" y="350285"/>
          <a:chExt cx="7066187" cy="1473071"/>
        </a:xfrm>
      </xdr:grpSpPr>
      <xdr:sp macro="" textlink="">
        <xdr:nvSpPr>
          <xdr:cNvPr id="4" name="TextBox 3">
            <a:extLst>
              <a:ext uri="{FF2B5EF4-FFF2-40B4-BE49-F238E27FC236}">
                <a16:creationId xmlns:a16="http://schemas.microsoft.com/office/drawing/2014/main" id="{7C349A27-A108-2D7C-BFE4-63F6B8DA4EE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075DA33-C616-4B81-5320-1C233C342BA7}"/>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6544DDE-B235-8813-8C61-A4024C1A311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C92B72F5-FF29-1568-18E1-1416F7CC646D}"/>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BC0D00CA-91EB-1364-B0DF-5B3356175008}"/>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5E677A9-84B9-4A51-B926-25660A24A7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F9A5EAE-E20C-4998-BEBD-8CCB5D15A620}"/>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FA1860EC-F1B7-44D0-BFAB-7B7D8D6BD213}"/>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F8CF74F2-4B62-4C62-BD9B-01864F9B1C1D}"/>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8E5170CF-1233-462B-9B5D-5729879C9C0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2D9F5B9-6010-4C48-B956-2ABCFA9C7AB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C85CF027-D946-4697-A767-E6C3A508B68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5315E6BB-1F66-4B3C-AE17-7A016B7103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24083" y="192901"/>
          <a:ext cx="5362575" cy="188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AB9CA421-965B-40B0-8018-9E382F3E822E}"/>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2FC4AB34-DDF5-4534-A3FD-1BBDA3F382F2}"/>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CBE0780-D4BA-44F3-B477-6485FA977CB7}"/>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DE022160-995D-4924-B0B3-3FDAA4EB0511}"/>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C348AA04-76D1-4282-BA27-3BFB2A1022DE}"/>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AE9CE9C2-877F-42F3-A423-4D6129209B5A}"/>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5C93984-9550-43A1-B410-4ADBA638C8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C2EC7420-4E50-43FF-A573-0AA73EE0BF4B}"/>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7E9CFB6D-BDAE-4DB5-BDC7-901340B7ECAA}"/>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68A552FC-A3C5-4360-8C8E-E7E28B409BE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230BC2-BFFA-4F3E-AE89-5444FD85F5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3F93210-9CC9-4197-8954-4E73BFA6F54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DAC45FBA-E8EB-4A1B-B1FD-56330DC7886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C8F28D1A-1181-4FC8-B317-23C272D44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B5BEA254-A6F3-4473-8804-FDA9B75C7E0F}"/>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5ACF639F-0F70-4E47-AB93-4F3F8BE4F35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9189A51-F4E7-4259-A6A7-E24517CC7B03}"/>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9855F331-DF59-455B-B8D1-1F2AA4CA40E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3E7B0AFB-72CE-4B9A-A834-E33CF3F4B34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FAB58FB0-4124-4567-A9CD-B9B4F625653E}"/>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B19B0D4-87B7-45D8-8BB1-B9448E0B8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9AFF3ACE-91BF-44D6-A306-09915C9B950C}"/>
            </a:ext>
          </a:extLst>
        </xdr:cNvPr>
        <xdr:cNvGrpSpPr/>
      </xdr:nvGrpSpPr>
      <xdr:grpSpPr>
        <a:xfrm>
          <a:off x="12936391" y="299358"/>
          <a:ext cx="6986947" cy="1461865"/>
          <a:chOff x="13001726" y="350285"/>
          <a:chExt cx="7066187" cy="1473071"/>
        </a:xfrm>
      </xdr:grpSpPr>
      <xdr:sp macro="" textlink="">
        <xdr:nvSpPr>
          <xdr:cNvPr id="4" name="TextBox 3">
            <a:extLst>
              <a:ext uri="{FF2B5EF4-FFF2-40B4-BE49-F238E27FC236}">
                <a16:creationId xmlns:a16="http://schemas.microsoft.com/office/drawing/2014/main" id="{7742A320-DF4D-47FE-85F4-63D0028CD1BE}"/>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AA0A5F8-CDC0-4D24-97D8-C43F7308FF1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CD8F094-57A6-48CA-8EE3-F61DB1B3CC6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9D949EC7-B628-43C9-B479-CA80A30B514A}"/>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9B86877-1B60-498E-B4A5-40CDAE76C089}"/>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75586</xdr:colOff>
      <xdr:row>0</xdr:row>
      <xdr:rowOff>178106</xdr:rowOff>
    </xdr:from>
    <xdr:to>
      <xdr:col>15</xdr:col>
      <xdr:colOff>90680</xdr:colOff>
      <xdr:row>2</xdr:row>
      <xdr:rowOff>8467</xdr:rowOff>
    </xdr:to>
    <xdr:pic>
      <xdr:nvPicPr>
        <xdr:cNvPr id="7" name="Picture 21" descr="Breeam_logo">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21653" y="178106"/>
          <a:ext cx="1843894" cy="499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61F25DA-05B6-41AE-B19F-9661DB3CF6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5408" y="192901"/>
          <a:ext cx="241300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C2F4D6B0-A167-4D29-863D-D99615FEA4CF}"/>
            </a:ext>
          </a:extLst>
        </xdr:cNvPr>
        <xdr:cNvGrpSpPr/>
      </xdr:nvGrpSpPr>
      <xdr:grpSpPr>
        <a:xfrm>
          <a:off x="12889140" y="296183"/>
          <a:ext cx="6960052" cy="1476246"/>
          <a:chOff x="13001726" y="350285"/>
          <a:chExt cx="7066187" cy="1473071"/>
        </a:xfrm>
      </xdr:grpSpPr>
      <xdr:sp macro="" textlink="">
        <xdr:nvSpPr>
          <xdr:cNvPr id="4" name="TextBox 3">
            <a:extLst>
              <a:ext uri="{FF2B5EF4-FFF2-40B4-BE49-F238E27FC236}">
                <a16:creationId xmlns:a16="http://schemas.microsoft.com/office/drawing/2014/main" id="{829005F8-1592-4C26-2B18-656C325629E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3AE777D-DA38-8DBD-DCB2-183AD48E559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36DD01FF-36E3-27F1-1DD2-1F39E20E27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D9D44EB-F317-BF08-08DE-72FE11BBB71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5E7B599-7CEA-8F9E-284C-98A56F4990F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F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F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F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F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F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F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4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ABFCEB3-ECCA-4A30-929A-5AD5B612BC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8EA72103-CDE7-4B81-AC4F-4FDFFDEADE01}"/>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2EB4D526-ADB3-47B2-B408-FF8E9BB5DE09}"/>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12CA7C22-81EF-4FA3-A181-B425A1879D09}"/>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6E714F0-8B8B-4387-B0FC-FBA288912DE8}"/>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504474D9-0E29-40EF-88F0-8CD287A50737}"/>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95BB8389-D560-4D01-8E61-00570D7980D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V:\BREEAM\New%20Construction\2%20International\1%20BREEAM%20International%20NC%202016\Operations\03_Tools\Calculator_tools\Mat_01\Mat%2001_approvals\Calculator+template\Updated_calcs\Adding%20SustainEcho%20back%20into%20tool%20-%20May%202022\NC_2016_Mat01_Calculator_v11.0_ST.xlsx?42B32CC6" TargetMode="External"/><Relationship Id="rId1" Type="http://schemas.openxmlformats.org/officeDocument/2006/relationships/externalLinkPath" Target="file:///\\42B32CC6\NC_2016_Mat01_Calculator_v11.0_S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BREEAM\Strat%20Dev%20&amp;%20Approvals\1%20Approvals\Approvals\Mat01%20Approvals\01.%20Mat01%20Calculators\BREEAM_2016_and_V6_Mat01_Calculator_20.0.xlsx" TargetMode="External"/><Relationship Id="rId1" Type="http://schemas.openxmlformats.org/officeDocument/2006/relationships/externalLinkPath" Target="file:///V:\BREEAM\Strat%20Dev%20&amp;%20Approvals\1%20Approvals\Approvals\Mat01%20Approvals\01.%20Mat01%20Calculators\BREEAM_2016_and_V6_Mat01_Calculator_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Guidance"/>
      <sheetName val="Mat01 Calculator"/>
      <sheetName val="Anavitor_ECO2"/>
      <sheetName val="ByggLCA"/>
      <sheetName val="COCON"/>
      <sheetName val="Conpact"/>
      <sheetName val="IMPACT_IES-VE 2013"/>
      <sheetName val="IMPACT_OLD_HIDE"/>
      <sheetName val="Green Guide_Old"/>
      <sheetName val="COCON_OLD"/>
      <sheetName val="E-LICCO"/>
      <sheetName val="E-LICCO_OLD"/>
      <sheetName val="ELODIE"/>
      <sheetName val="ELODIE_OLD"/>
      <sheetName val="360optimi"/>
      <sheetName val="360optimi_OLD"/>
      <sheetName val="MRPI Freetool MPG-OLD"/>
      <sheetName val="eTool(IMPACTCt_2008)"/>
      <sheetName val="eTool(IMPACTct_15804)"/>
      <sheetName val="Green Guide"/>
      <sheetName val="MRPI Freetool MPG"/>
      <sheetName val="novaEQUER OLD"/>
      <sheetName val="novaEQUER"/>
      <sheetName val="OneClickLCA(IMPACTCt_15804)"/>
      <sheetName val="OneClickLCA-IES(IMPACTCt_15804)"/>
      <sheetName val="OneClickLCA(Int,ES,NOR,SE) "/>
      <sheetName val="OneClickLCA-IES(Int,ES,NOR,SE)"/>
      <sheetName val="SBS Building Sustainability"/>
      <sheetName val="SustainEcho"/>
      <sheetName val="TOTEM"/>
      <sheetName val="Version Control"/>
    </sheetNames>
    <sheetDataSet>
      <sheetData sheetId="0">
        <row r="2">
          <cell r="A2">
            <v>0</v>
          </cell>
          <cell r="B2">
            <v>0</v>
          </cell>
          <cell r="C2">
            <v>0</v>
          </cell>
        </row>
        <row r="3">
          <cell r="A3">
            <v>0.25</v>
          </cell>
          <cell r="B3">
            <v>1</v>
          </cell>
          <cell r="C3">
            <v>1</v>
          </cell>
        </row>
        <row r="4">
          <cell r="A4">
            <v>0.625</v>
          </cell>
          <cell r="B4">
            <v>1</v>
          </cell>
          <cell r="C4">
            <v>2</v>
          </cell>
        </row>
        <row r="5">
          <cell r="A5">
            <v>0.75</v>
          </cell>
          <cell r="B5">
            <v>1</v>
          </cell>
          <cell r="C5">
            <v>3</v>
          </cell>
        </row>
        <row r="6">
          <cell r="A6">
            <v>0.8</v>
          </cell>
          <cell r="B6">
            <v>2</v>
          </cell>
          <cell r="C6">
            <v>4</v>
          </cell>
        </row>
        <row r="7">
          <cell r="A7">
            <v>0.82499999999999996</v>
          </cell>
          <cell r="B7">
            <v>2</v>
          </cell>
          <cell r="C7">
            <v>5</v>
          </cell>
        </row>
        <row r="8">
          <cell r="A8">
            <v>0.85</v>
          </cell>
          <cell r="B8" t="str">
            <v>2 + Exemplary</v>
          </cell>
          <cell r="C8" t="str">
            <v>5 + Exemplary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okups"/>
      <sheetName val="Guidance"/>
      <sheetName val="Mat01 Calculator"/>
      <sheetName val="Anavitor_ECO2"/>
      <sheetName val="ByggLCA"/>
      <sheetName val="Carbonica(ImpactCt)"/>
      <sheetName val="COCON"/>
      <sheetName val="Conpact"/>
      <sheetName val="Ecometro ACV"/>
      <sheetName val="E-LICCO"/>
      <sheetName val="ELODIE"/>
      <sheetName val="ELODIE by CYPE"/>
      <sheetName val="eTool(IMPACTCt_2008)"/>
      <sheetName val="eTool(IMPACTct_15804)"/>
      <sheetName val="Green Guide"/>
      <sheetName val="MRPI Freetool MPG"/>
      <sheetName val="NetZeroLCA"/>
      <sheetName val="NOOCO"/>
      <sheetName val="NINOX"/>
      <sheetName val="novaEQUER"/>
      <sheetName val="Oekobilanz-bau.de"/>
      <sheetName val="OneClickLCA(IMPACTCt_15804)"/>
      <sheetName val="OneClickLCA(Int,ES,NOR,SE) "/>
      <sheetName val="OneClickLCA-IES(IMPACTCt_15804)"/>
      <sheetName val="OneClickLCA-IES(Int,ES,NOR,SE)"/>
      <sheetName val="IMPACT_IES-VE 2013"/>
      <sheetName val="IMPACT_OLD_HIDE"/>
      <sheetName val="Green Guide_Old"/>
      <sheetName val="COCON_OLD"/>
      <sheetName val="E-LICCO_OLD"/>
      <sheetName val="ELODIE_OLD"/>
      <sheetName val="360optimi"/>
      <sheetName val="360optimi_OLD"/>
      <sheetName val="MRPI Freetool MPG-OLD"/>
      <sheetName val="novaEQUER OLD"/>
      <sheetName val="Prodikt"/>
      <sheetName val="SBS Building Sustainability"/>
      <sheetName val="Real-Time"/>
      <sheetName val="Reduzer"/>
      <sheetName val="SustainEcho"/>
      <sheetName val="TOTEM"/>
      <sheetName val="Vizcab"/>
      <sheetName val="VKaLCA-tool"/>
      <sheetName val="Version Control"/>
    </sheetNames>
    <sheetDataSet>
      <sheetData sheetId="0">
        <row r="2">
          <cell r="A2">
            <v>0</v>
          </cell>
          <cell r="B2">
            <v>0</v>
          </cell>
          <cell r="C2">
            <v>0</v>
          </cell>
        </row>
        <row r="3">
          <cell r="A3">
            <v>0.25</v>
          </cell>
          <cell r="B3">
            <v>1</v>
          </cell>
          <cell r="C3">
            <v>1</v>
          </cell>
        </row>
        <row r="4">
          <cell r="A4">
            <v>0.625</v>
          </cell>
          <cell r="B4">
            <v>1</v>
          </cell>
          <cell r="C4">
            <v>2</v>
          </cell>
        </row>
        <row r="5">
          <cell r="A5">
            <v>0.75</v>
          </cell>
          <cell r="B5">
            <v>1</v>
          </cell>
          <cell r="C5">
            <v>3</v>
          </cell>
        </row>
        <row r="6">
          <cell r="A6">
            <v>0.8</v>
          </cell>
          <cell r="B6">
            <v>2</v>
          </cell>
          <cell r="C6">
            <v>4</v>
          </cell>
        </row>
        <row r="7">
          <cell r="A7">
            <v>0.82499999999999996</v>
          </cell>
          <cell r="B7">
            <v>2</v>
          </cell>
          <cell r="C7">
            <v>5</v>
          </cell>
        </row>
        <row r="8">
          <cell r="A8">
            <v>0.85</v>
          </cell>
          <cell r="B8" t="str">
            <v>2 + Exemplary</v>
          </cell>
          <cell r="C8" t="str">
            <v>5 + Exemplary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kb.breeam.com/knowledgebase/building-lca-tools-recognised-by-breeam/"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3.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4.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1:J18"/>
  <sheetViews>
    <sheetView workbookViewId="0"/>
  </sheetViews>
  <sheetFormatPr defaultRowHeight="15"/>
  <cols>
    <col min="3" max="3" width="9.5703125" bestFit="1" customWidth="1"/>
  </cols>
  <sheetData>
    <row r="1" spans="1:10">
      <c r="A1" s="17"/>
      <c r="B1" s="17" t="s">
        <v>60</v>
      </c>
      <c r="C1" s="17" t="s">
        <v>61</v>
      </c>
      <c r="D1" s="17"/>
      <c r="E1" s="17"/>
    </row>
    <row r="2" spans="1:10">
      <c r="A2" s="24">
        <v>0</v>
      </c>
      <c r="B2" s="18">
        <v>0</v>
      </c>
      <c r="C2" s="18">
        <v>0</v>
      </c>
      <c r="D2" s="22" t="s">
        <v>64</v>
      </c>
      <c r="H2" s="17"/>
      <c r="I2" s="17"/>
      <c r="J2" s="17"/>
    </row>
    <row r="3" spans="1:10">
      <c r="A3" s="24">
        <v>0.25</v>
      </c>
      <c r="B3" s="18">
        <v>1</v>
      </c>
      <c r="C3" s="18">
        <v>1</v>
      </c>
      <c r="D3" s="23">
        <f>A3-A2</f>
        <v>0.25</v>
      </c>
      <c r="H3" s="17"/>
      <c r="I3" s="17"/>
      <c r="J3" s="17"/>
    </row>
    <row r="4" spans="1:10">
      <c r="A4" s="24">
        <v>0.625</v>
      </c>
      <c r="B4" s="18">
        <v>1</v>
      </c>
      <c r="C4" s="18">
        <v>2</v>
      </c>
      <c r="D4" s="23">
        <f>A4-A3</f>
        <v>0.375</v>
      </c>
      <c r="H4" s="17"/>
      <c r="I4" s="17"/>
      <c r="J4" s="17"/>
    </row>
    <row r="5" spans="1:10">
      <c r="A5" s="24">
        <v>0.75</v>
      </c>
      <c r="B5" s="18">
        <v>1</v>
      </c>
      <c r="C5" s="18">
        <v>3</v>
      </c>
      <c r="D5" s="23">
        <f>A5-A4</f>
        <v>0.125</v>
      </c>
      <c r="H5" s="17"/>
      <c r="I5" s="17"/>
      <c r="J5" s="17"/>
    </row>
    <row r="6" spans="1:10">
      <c r="A6" s="24">
        <v>0.8</v>
      </c>
      <c r="B6" s="18">
        <v>2</v>
      </c>
      <c r="C6" s="18">
        <v>4</v>
      </c>
      <c r="D6" s="23">
        <f>A6-A5</f>
        <v>5.0000000000000044E-2</v>
      </c>
      <c r="H6" s="17"/>
      <c r="I6" s="17"/>
      <c r="J6" s="17"/>
    </row>
    <row r="7" spans="1:10">
      <c r="A7" s="24">
        <v>0.82499999999999996</v>
      </c>
      <c r="B7" s="18">
        <v>2</v>
      </c>
      <c r="C7" s="18">
        <v>5</v>
      </c>
      <c r="D7" s="23">
        <f>A7-A6</f>
        <v>2.4999999999999911E-2</v>
      </c>
      <c r="H7" s="17"/>
      <c r="I7" s="17"/>
      <c r="J7" s="17"/>
    </row>
    <row r="8" spans="1:10">
      <c r="A8" s="25">
        <v>0.85</v>
      </c>
      <c r="B8" t="s">
        <v>65</v>
      </c>
      <c r="C8" t="s">
        <v>154</v>
      </c>
      <c r="D8" s="23"/>
      <c r="H8" s="17"/>
      <c r="I8" s="17"/>
      <c r="J8" s="17"/>
    </row>
    <row r="9" spans="1:10">
      <c r="H9" s="17"/>
      <c r="I9" s="17"/>
      <c r="J9" s="17"/>
    </row>
    <row r="10" spans="1:10">
      <c r="A10" s="20"/>
      <c r="B10" s="18"/>
      <c r="C10" s="18"/>
      <c r="D10" s="21"/>
      <c r="E10" s="17"/>
      <c r="F10" s="17"/>
      <c r="G10" s="17"/>
      <c r="H10" s="17"/>
      <c r="I10" s="17"/>
      <c r="J10" s="17"/>
    </row>
    <row r="11" spans="1:10">
      <c r="A11" s="365">
        <v>0</v>
      </c>
      <c r="B11" s="17">
        <v>0</v>
      </c>
      <c r="C11" s="17"/>
      <c r="D11" s="17"/>
      <c r="E11" s="17"/>
      <c r="F11" s="17"/>
      <c r="G11" s="17"/>
      <c r="H11" s="17"/>
      <c r="I11" s="17"/>
      <c r="J11" s="17"/>
    </row>
    <row r="12" spans="1:10">
      <c r="A12" s="365">
        <v>0.1</v>
      </c>
      <c r="B12" s="17">
        <v>1</v>
      </c>
      <c r="C12" s="17"/>
      <c r="D12" s="17"/>
      <c r="E12" s="17"/>
      <c r="F12" s="17"/>
      <c r="G12" s="17"/>
      <c r="H12" s="17"/>
      <c r="I12" s="17"/>
      <c r="J12" s="17"/>
    </row>
    <row r="13" spans="1:10">
      <c r="A13" s="365">
        <v>0.75</v>
      </c>
      <c r="B13" s="17">
        <v>2</v>
      </c>
      <c r="C13" s="17"/>
      <c r="D13" s="17"/>
      <c r="E13" s="17"/>
    </row>
    <row r="14" spans="1:10">
      <c r="A14" s="365">
        <v>0.85</v>
      </c>
      <c r="B14" s="17" t="s">
        <v>65</v>
      </c>
      <c r="C14" s="17"/>
      <c r="D14" s="17"/>
      <c r="E14" s="17"/>
    </row>
    <row r="15" spans="1:10">
      <c r="A15" s="19"/>
      <c r="B15" s="17"/>
      <c r="C15" s="17"/>
      <c r="D15" s="17"/>
      <c r="E15" s="17"/>
    </row>
    <row r="16" spans="1:10">
      <c r="A16" s="16"/>
    </row>
    <row r="17" spans="1:1">
      <c r="A17" s="16"/>
    </row>
    <row r="18" spans="1:1">
      <c r="A18" s="16"/>
    </row>
  </sheetData>
  <sheetProtection password="AABD"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3D6864"/>
    <pageSetUpPr fitToPage="1"/>
  </sheetPr>
  <dimension ref="A1:BB115"/>
  <sheetViews>
    <sheetView topLeftCell="B1" workbookViewId="0">
      <selection activeCell="I11" sqref="I11"/>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72" t="s">
        <v>189</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50</v>
      </c>
      <c r="J40" s="6">
        <f t="shared" si="4"/>
        <v>0</v>
      </c>
      <c r="K40" s="121">
        <f t="shared" si="5"/>
        <v>0</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0.76500000000000001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50</v>
      </c>
      <c r="J42" s="6">
        <f t="shared" si="4"/>
        <v>0</v>
      </c>
      <c r="K42" s="121">
        <f t="shared" si="5"/>
        <v>0</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4</v>
      </c>
      <c r="J45" s="7"/>
      <c r="K45" s="121"/>
      <c r="M45" s="443" t="s">
        <v>62</v>
      </c>
      <c r="N45" s="59"/>
      <c r="O45" s="445">
        <f>IF(AA23=0,0,VLOOKUP(O41,Lookups!A2:C10,IF(O44="Industrial",2,3),TRUE))</f>
        <v>3</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143" t="s">
        <v>130</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274" t="s">
        <v>131</v>
      </c>
      <c r="H66" s="273"/>
      <c r="I66" s="273"/>
      <c r="J66" s="273"/>
      <c r="K66" s="273"/>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274" t="s">
        <v>131</v>
      </c>
      <c r="H68" s="273"/>
      <c r="I68" s="273"/>
      <c r="J68" s="273"/>
      <c r="K68" s="273"/>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274" t="s">
        <v>131</v>
      </c>
      <c r="H69" s="273"/>
      <c r="I69" s="273"/>
      <c r="J69" s="273"/>
      <c r="K69" s="27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274" t="s">
        <v>131</v>
      </c>
      <c r="H70" s="273"/>
      <c r="I70" s="273"/>
      <c r="J70" s="273"/>
      <c r="K70" s="27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274" t="s">
        <v>131</v>
      </c>
      <c r="H71" s="273"/>
      <c r="I71" s="273"/>
      <c r="J71" s="273"/>
      <c r="K71" s="27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132</v>
      </c>
      <c r="D72" s="432"/>
      <c r="E72" s="77"/>
      <c r="F72" s="123"/>
      <c r="G72" s="274" t="s">
        <v>131</v>
      </c>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PYKL+rZ5e0WqhcJvvdJdL4D7/IdJ3lfnIOuKY4/XK4xFCU7aIy0bUod1d8QrjJv0Vab3zHNNQQP+T0hwgxpM2g==" saltValue="A6jYNQtsORXnKcZQvmg12w==" spinCount="100000" sheet="1" objects="1" scenarios="1"/>
  <mergeCells count="58">
    <mergeCell ref="C72:D72"/>
    <mergeCell ref="C69:D69"/>
    <mergeCell ref="C70:D70"/>
    <mergeCell ref="C71:D71"/>
    <mergeCell ref="C68:D68"/>
    <mergeCell ref="C57:D57"/>
    <mergeCell ref="C59:D59"/>
    <mergeCell ref="C60:D60"/>
    <mergeCell ref="C61:D61"/>
    <mergeCell ref="C62:D62"/>
    <mergeCell ref="C63:D63"/>
    <mergeCell ref="C64:D64"/>
    <mergeCell ref="C65:D65"/>
    <mergeCell ref="C66:D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type="list" allowBlank="1" showInputMessage="1" showErrorMessage="1" sqref="V10:V26 I38:I40 I26:I28 I9:I11 I15:I19 I42:I44 R28:R34 R36:R37 V36:V37 R10:R26 I62:I65 I32:I34 I48:I50 V28:V34" xr:uid="{00000000-0002-0000-1100-000000000000}">
      <formula1>"Y, N"</formula1>
    </dataValidation>
    <dataValidation type="list" allowBlank="1" showInputMessage="1" showErrorMessage="1" sqref="N44:V44" xr:uid="{00000000-0002-0000-11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1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100-000003000000}"/>
    <dataValidation allowBlank="1" showInputMessage="1" showErrorMessage="1" promptTitle="EN 15978:2011" prompt="Sustainability of construction works - assessment of environmental performance of buildings - calculation method, BSi" sqref="C28" xr:uid="{00000000-0002-0000-11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100-000005000000}"/>
    <dataValidation allowBlank="1" showErrorMessage="1" promptTitle="CEN/TR 15941:2010" prompt="Sustainability of construction works - Environmental product declarations - Methodology for selection and use of generic data, BSi" sqref="C33:D33" xr:uid="{00000000-0002-0000-1100-000006000000}"/>
    <dataValidation allowBlank="1" showErrorMessage="1" sqref="C50:D50" xr:uid="{00000000-0002-0000-1100-000007000000}"/>
    <dataValidation allowBlank="1" showErrorMessage="1" promptTitle="EN 15804:2012" prompt="Sustainability of construction works - Environmental product declarations - core rules for the product category of construction products, BSi" sqref="C44:D44" xr:uid="{00000000-0002-0000-11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3D6864"/>
    <pageSetUpPr fitToPage="1"/>
  </sheetPr>
  <dimension ref="A1:BB115"/>
  <sheetViews>
    <sheetView topLeftCell="B1"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0.86</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t="s">
        <v>126</v>
      </c>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500" t="s">
        <v>127</v>
      </c>
      <c r="H66" s="501"/>
      <c r="I66" s="501"/>
      <c r="J66" s="501"/>
      <c r="K66" s="501"/>
      <c r="L66" s="501"/>
      <c r="M66" s="502"/>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97" t="s">
        <v>128</v>
      </c>
      <c r="H68" s="498"/>
      <c r="I68" s="498"/>
      <c r="J68" s="498"/>
      <c r="K68" s="498"/>
      <c r="L68" s="498"/>
      <c r="M68" s="49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97" t="s">
        <v>129</v>
      </c>
      <c r="H69" s="498"/>
      <c r="I69" s="49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97" t="s">
        <v>129</v>
      </c>
      <c r="H70" s="498"/>
      <c r="I70" s="49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97" t="s">
        <v>129</v>
      </c>
      <c r="H71" s="498"/>
      <c r="I71" s="49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97"/>
      <c r="H72" s="498"/>
      <c r="I72" s="49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UoZ8+PJjpVI8JJxusGSmpyKhxSNXk2w3dWILQIysu/1uqbLfqSySxJIsxIt2eQh8XTaed3glDRceuDHEWOERyg==" saltValue="v8ndruUkuffdzXpMf5STTA==" spinCount="100000" sheet="1" objects="1" scenarios="1"/>
  <mergeCells count="64">
    <mergeCell ref="C72:D72"/>
    <mergeCell ref="G72:I72"/>
    <mergeCell ref="G66:M66"/>
    <mergeCell ref="G68:M68"/>
    <mergeCell ref="C69:D69"/>
    <mergeCell ref="G69:I69"/>
    <mergeCell ref="C70:D70"/>
    <mergeCell ref="G70:I70"/>
    <mergeCell ref="C71:D71"/>
    <mergeCell ref="G71:I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1300-000000000000}">
      <formula1>"Y, N"</formula1>
    </dataValidation>
    <dataValidation type="list" allowBlank="1" showInputMessage="1" showErrorMessage="1" sqref="N44:V44" xr:uid="{00000000-0002-0000-1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300-000003000000}"/>
    <dataValidation allowBlank="1" showInputMessage="1" showErrorMessage="1" promptTitle="EN 15978:2011" prompt="Sustainability of construction works - assessment of environmental performance of buildings - calculation method, BSi" sqref="C28" xr:uid="{00000000-0002-0000-1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300-000005000000}"/>
    <dataValidation allowBlank="1" showErrorMessage="1" promptTitle="CEN/TR 15941:2010" prompt="Sustainability of construction works - Environmental product declarations - Methodology for selection and use of generic data, BSi" sqref="C33:D33" xr:uid="{00000000-0002-0000-1300-000006000000}"/>
    <dataValidation allowBlank="1" showErrorMessage="1" sqref="C50:D50" xr:uid="{00000000-0002-0000-1300-000007000000}"/>
    <dataValidation allowBlank="1" showErrorMessage="1" promptTitle="EN 15804:2012" prompt="Sustainability of construction works - Environmental product declarations - core rules for the product category of construction products, BSi" sqref="C44:D44" xr:uid="{00000000-0002-0000-1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2571-985F-4001-A883-43139ADADA29}">
  <sheetPr>
    <tabColor rgb="FF3D6864"/>
    <pageSetUpPr fitToPage="1"/>
  </sheetPr>
  <dimension ref="A1:BB115"/>
  <sheetViews>
    <sheetView topLeftCell="B1" workbookViewId="0"/>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29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0.86</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t="s">
        <v>126</v>
      </c>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500" t="s">
        <v>127</v>
      </c>
      <c r="H66" s="501"/>
      <c r="I66" s="501"/>
      <c r="J66" s="501"/>
      <c r="K66" s="501"/>
      <c r="L66" s="501"/>
      <c r="M66" s="502"/>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97" t="s">
        <v>128</v>
      </c>
      <c r="H68" s="498"/>
      <c r="I68" s="498"/>
      <c r="J68" s="498"/>
      <c r="K68" s="498"/>
      <c r="L68" s="498"/>
      <c r="M68" s="49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97" t="s">
        <v>129</v>
      </c>
      <c r="H69" s="498"/>
      <c r="I69" s="49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97" t="s">
        <v>129</v>
      </c>
      <c r="H70" s="498"/>
      <c r="I70" s="49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97" t="s">
        <v>129</v>
      </c>
      <c r="H71" s="498"/>
      <c r="I71" s="49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97"/>
      <c r="H72" s="498"/>
      <c r="I72" s="49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xhP4V++PrxTBK/UNvUPiCA/VoJzE0OGZRBxwHpkxrZFVz83NVrmIG4B6sQbMtdUQVSHK3yIhoTaSRQ7JV3h7ig==" saltValue="ozJStGHaQjhiLpCdSNN2KA==" spinCount="100000" sheet="1" objects="1" scenarios="1"/>
  <mergeCells count="64">
    <mergeCell ref="AA9:AB9"/>
    <mergeCell ref="AI9:AO10"/>
    <mergeCell ref="C10:D10"/>
    <mergeCell ref="C11:D11"/>
    <mergeCell ref="AI11:AO13"/>
    <mergeCell ref="C27:D27"/>
    <mergeCell ref="C28:D29"/>
    <mergeCell ref="C20:D20"/>
    <mergeCell ref="C5:V5"/>
    <mergeCell ref="O6:O7"/>
    <mergeCell ref="C15:D15"/>
    <mergeCell ref="C16:D16"/>
    <mergeCell ref="C17:D17"/>
    <mergeCell ref="C18:D18"/>
    <mergeCell ref="C19:D19"/>
    <mergeCell ref="C21:D21"/>
    <mergeCell ref="C22:D22"/>
    <mergeCell ref="C23:D23"/>
    <mergeCell ref="C25:D25"/>
    <mergeCell ref="C26:D26"/>
    <mergeCell ref="G28:G29"/>
    <mergeCell ref="I28:I29"/>
    <mergeCell ref="C31:D31"/>
    <mergeCell ref="C32:D32"/>
    <mergeCell ref="M45:M46"/>
    <mergeCell ref="C33:D33"/>
    <mergeCell ref="O45:V46"/>
    <mergeCell ref="C34:D34"/>
    <mergeCell ref="C38:D38"/>
    <mergeCell ref="C39:D39"/>
    <mergeCell ref="C40:D40"/>
    <mergeCell ref="C41:D41"/>
    <mergeCell ref="M41:M42"/>
    <mergeCell ref="O41:V42"/>
    <mergeCell ref="C42:D42"/>
    <mergeCell ref="C43:D43"/>
    <mergeCell ref="C44:D44"/>
    <mergeCell ref="O44:V44"/>
    <mergeCell ref="C64:D64"/>
    <mergeCell ref="O47:V47"/>
    <mergeCell ref="C48:D48"/>
    <mergeCell ref="M48:V49"/>
    <mergeCell ref="C49:D49"/>
    <mergeCell ref="C50:D50"/>
    <mergeCell ref="C57:D57"/>
    <mergeCell ref="C59:D59"/>
    <mergeCell ref="C60:D60"/>
    <mergeCell ref="C61:D61"/>
    <mergeCell ref="C62:D62"/>
    <mergeCell ref="C63:D63"/>
    <mergeCell ref="C65:D65"/>
    <mergeCell ref="C66:D66"/>
    <mergeCell ref="G66:M66"/>
    <mergeCell ref="C67:D67"/>
    <mergeCell ref="C68:D68"/>
    <mergeCell ref="G68:M68"/>
    <mergeCell ref="C72:D72"/>
    <mergeCell ref="G72:I72"/>
    <mergeCell ref="C69:D69"/>
    <mergeCell ref="G69:I69"/>
    <mergeCell ref="C70:D70"/>
    <mergeCell ref="G70:I70"/>
    <mergeCell ref="C71:D71"/>
    <mergeCell ref="G71:I71"/>
  </mergeCells>
  <dataValidations count="9">
    <dataValidation allowBlank="1" showErrorMessage="1" promptTitle="EN 15804:2012" prompt="Sustainability of construction works - Environmental product declarations - core rules for the product category of construction products, BSi" sqref="C44:D44" xr:uid="{FE702A11-A707-4790-9A5E-C3028A6C0CAE}"/>
    <dataValidation allowBlank="1" showErrorMessage="1" sqref="C50:D50" xr:uid="{A593C223-C5EF-44B3-A0AD-22373EEC7C19}"/>
    <dataValidation allowBlank="1" showErrorMessage="1" promptTitle="CEN/TR 15941:2010" prompt="Sustainability of construction works - Environmental product declarations - Methodology for selection and use of generic data, BSi" sqref="C33:D33" xr:uid="{624B283F-AB9A-4B4E-BD21-E4D2AFA142F3}"/>
    <dataValidation allowBlank="1" showInputMessage="1" showErrorMessage="1" promptTitle="EN 15804:2012" prompt="Sustainability of construction works - Environmental product declarations - core rules for the product category of construction products, BSi" sqref="C43:D43" xr:uid="{75B41ECF-05CF-4327-A7F6-B171FF4D3320}"/>
    <dataValidation allowBlank="1" showInputMessage="1" showErrorMessage="1" promptTitle="EN 15978:2011" prompt="Sustainability of construction works - assessment of environmental performance of buildings - calculation method, BSi" sqref="C28" xr:uid="{22F002F4-7466-4E01-8237-A49837CAD883}"/>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F450F26D-432B-48E0-853D-5811CB8E4CB8}"/>
    <dataValidation allowBlank="1" showInputMessage="1" showErrorMessage="1" promptTitle="ISO 21930:2007" prompt="Sustainability in building construction- Environmental declaration of building products, BSi" sqref="C42:D42" xr:uid="{39EA75F5-4CF2-4C4C-AF49-44429E3EE259}"/>
    <dataValidation type="list" allowBlank="1" showInputMessage="1" showErrorMessage="1" sqref="N44:V44" xr:uid="{255747D2-F679-4ECD-8BFD-1CF461AECEB2}">
      <formula1>"Industrial, All others"</formula1>
    </dataValidation>
    <dataValidation type="list" allowBlank="1" showInputMessage="1" showErrorMessage="1" sqref="V10:V26 I38:I40 I26:I28 I9:I11 I15:I19 I42:I44 R28:R34 R36:R37 V36:V37 R10:R26 I62:I65 I32:I34 I48:I50 V28:V34" xr:uid="{737A4E43-B2D0-4BD3-AEF2-562DBB21D4B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D6864"/>
    <pageSetUpPr fitToPage="1"/>
  </sheetPr>
  <dimension ref="A1:BB115"/>
  <sheetViews>
    <sheetView topLeftCell="B50" workbookViewId="0">
      <selection activeCell="C58" sqref="C58"/>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72" t="s">
        <v>198</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0.83</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5</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NJYZFuy9t6XeuDTWhpI/DOMJAkxG+DWC94Fm+CBtgl0DiakZWx2Y1hKnN43qZeXWtbqNRXReoRuoh3wDqaj+2A==" saltValue="Ew2ChTeSb478Q40mjWZ84w=="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900-000000000000}"/>
    <dataValidation allowBlank="1" showErrorMessage="1" sqref="C50:D50" xr:uid="{00000000-0002-0000-0900-000001000000}"/>
    <dataValidation allowBlank="1" showErrorMessage="1" promptTitle="CEN/TR 15941:2010" prompt="Sustainability of construction works - Environmental product declarations - Methodology for selection and use of generic data, BSi" sqref="C33:D33" xr:uid="{00000000-0002-0000-09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900-000003000000}"/>
    <dataValidation allowBlank="1" showInputMessage="1" showErrorMessage="1" promptTitle="EN 15978:2011" prompt="Sustainability of construction works - assessment of environmental performance of buildings - calculation method, BSi" sqref="C28" xr:uid="{00000000-0002-0000-09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900-000005000000}"/>
    <dataValidation allowBlank="1" showInputMessage="1" showErrorMessage="1" promptTitle="ISO 21930:2007" prompt="Sustainability in building construction- Environmental declaration of building products, BSi" sqref="C42:D42" xr:uid="{00000000-0002-0000-0900-000006000000}"/>
    <dataValidation type="list" allowBlank="1" showInputMessage="1" showErrorMessage="1" sqref="N44:V44" xr:uid="{00000000-0002-0000-0900-000007000000}">
      <formula1>"Industrial, All others"</formula1>
    </dataValidation>
    <dataValidation type="list" allowBlank="1" showInputMessage="1" showErrorMessage="1" sqref="V28:V34 I38:I40 I26:I28 I9:I11 I15:I19 I42:I44 R28:R34 R36:R37 V36:V37 R10:R26 I62:I65 I32:I34 I48:I50 V10:V26" xr:uid="{00000000-0002-0000-09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3D6864"/>
    <pageSetUpPr fitToPage="1"/>
  </sheetPr>
  <dimension ref="A1:BB115"/>
  <sheetViews>
    <sheetView topLeftCell="B47" workbookViewId="0">
      <selection activeCell="C58" sqref="C58"/>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72" t="s">
        <v>198</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0.87</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208</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KL3O82u5hzWPIm3qYwUNa+vcMjMPYe5Gs0vbG9543Avzb6LRU+PRcxWPILk8zmvslVYrZNBXy9vMcKPkluuo+w==" saltValue="tNdoDhFkagn6GHw2u/vOo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A00-000000000000}">
      <formula1>"Y, N"</formula1>
    </dataValidation>
    <dataValidation type="list" allowBlank="1" showInputMessage="1" showErrorMessage="1" sqref="N44:V44" xr:uid="{00000000-0002-0000-0A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A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A00-000003000000}"/>
    <dataValidation allowBlank="1" showInputMessage="1" showErrorMessage="1" promptTitle="EN 15978:2011" prompt="Sustainability of construction works - assessment of environmental performance of buildings - calculation method, BSi" sqref="C28" xr:uid="{00000000-0002-0000-0A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A00-000005000000}"/>
    <dataValidation allowBlank="1" showErrorMessage="1" promptTitle="CEN/TR 15941:2010" prompt="Sustainability of construction works - Environmental product declarations - Methodology for selection and use of generic data, BSi" sqref="C33:D33" xr:uid="{00000000-0002-0000-0A00-000006000000}"/>
    <dataValidation allowBlank="1" showErrorMessage="1" sqref="C50:D50" xr:uid="{00000000-0002-0000-0A00-000007000000}"/>
    <dataValidation allowBlank="1" showErrorMessage="1" promptTitle="EN 15804:2012" prompt="Sustainability of construction works - Environmental product declarations - core rules for the product category of construction products, BSi" sqref="C44:D44" xr:uid="{00000000-0002-0000-0A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3D6864"/>
    <pageSetUpPr fitToPage="1"/>
  </sheetPr>
  <dimension ref="A1:BB115"/>
  <sheetViews>
    <sheetView topLeftCell="B1"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02" t="s">
        <v>50</v>
      </c>
      <c r="W12" s="14">
        <f t="shared" si="1"/>
        <v>0</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3</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02" t="s">
        <v>50</v>
      </c>
      <c r="W14" s="14">
        <f t="shared" si="1"/>
        <v>0</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02"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50</v>
      </c>
      <c r="J18" s="6">
        <f>IF(I18="Y",G18,0)</f>
        <v>0</v>
      </c>
      <c r="K18" s="121"/>
      <c r="M18" s="339" t="s">
        <v>40</v>
      </c>
      <c r="N18" s="55"/>
      <c r="O18" s="342"/>
      <c r="P18" s="52">
        <v>1</v>
      </c>
      <c r="Q18" s="55"/>
      <c r="R18" s="90" t="s">
        <v>49</v>
      </c>
      <c r="S18" s="55"/>
      <c r="T18" s="87">
        <f t="shared" si="0"/>
        <v>1</v>
      </c>
      <c r="U18" s="55"/>
      <c r="V18" s="206" t="s">
        <v>50</v>
      </c>
      <c r="W18" s="14">
        <f t="shared" si="1"/>
        <v>0</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302" t="s">
        <v>50</v>
      </c>
      <c r="W25" s="14">
        <f t="shared" si="1"/>
        <v>0</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50</v>
      </c>
      <c r="J27" s="6">
        <f>IF(I27="Y",G27,0)</f>
        <v>0</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50</v>
      </c>
      <c r="J28" s="6">
        <f>IF(I28="Y",G28,0)</f>
        <v>0</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11.5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0.65500000000000003</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2</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JsLKgRqbp0bZ9w+8Fok3En7xxTl+uIRyjvmYvfek4lLZhB64a8KdbgE885qgrPEsEopW4tGsny37PhQNMT7Pvg==" saltValue="PSFCHrhC7YBNYGE6fVx0ww==" spinCount="100000" sheet="1" objects="1" scenarios="1"/>
  <mergeCells count="64">
    <mergeCell ref="AI9:AO10"/>
    <mergeCell ref="C10:D10"/>
    <mergeCell ref="C18:D18"/>
    <mergeCell ref="C5:V5"/>
    <mergeCell ref="O6:O7"/>
    <mergeCell ref="AA9:AB9"/>
    <mergeCell ref="C11:D11"/>
    <mergeCell ref="AI11:AO13"/>
    <mergeCell ref="C15:D15"/>
    <mergeCell ref="C16:D16"/>
    <mergeCell ref="C17:D17"/>
    <mergeCell ref="I28:I29"/>
    <mergeCell ref="C31:D31"/>
    <mergeCell ref="C19:D19"/>
    <mergeCell ref="C20:D20"/>
    <mergeCell ref="C21:D21"/>
    <mergeCell ref="C22:D22"/>
    <mergeCell ref="C23:D23"/>
    <mergeCell ref="C25:D25"/>
    <mergeCell ref="C40:D40"/>
    <mergeCell ref="C26:D26"/>
    <mergeCell ref="C27:D27"/>
    <mergeCell ref="C28:D29"/>
    <mergeCell ref="G28:G29"/>
    <mergeCell ref="C32:D32"/>
    <mergeCell ref="C33:D33"/>
    <mergeCell ref="C34:D34"/>
    <mergeCell ref="C38:D38"/>
    <mergeCell ref="C39:D39"/>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68:D68"/>
    <mergeCell ref="G68:I68"/>
    <mergeCell ref="C57:D57"/>
    <mergeCell ref="C59:D59"/>
    <mergeCell ref="C60:D60"/>
    <mergeCell ref="C61:D61"/>
    <mergeCell ref="C62:D62"/>
    <mergeCell ref="C63:D63"/>
    <mergeCell ref="C64:D64"/>
    <mergeCell ref="C65:D65"/>
    <mergeCell ref="C66:D66"/>
    <mergeCell ref="G66:I66"/>
    <mergeCell ref="C67:D67"/>
    <mergeCell ref="C72:D72"/>
    <mergeCell ref="G72:I72"/>
    <mergeCell ref="C69:D69"/>
    <mergeCell ref="G69:I69"/>
    <mergeCell ref="C70:D70"/>
    <mergeCell ref="G70:I70"/>
    <mergeCell ref="C71:D71"/>
    <mergeCell ref="G71:I71"/>
  </mergeCells>
  <dataValidations count="9">
    <dataValidation type="list" allowBlank="1" showInputMessage="1" showErrorMessage="1" sqref="V28:V34 I38:I40 I26:I28 I9:I11 I15:I19 I42:I44 R28:R34 R36:R37 V36:V37 R10:R26 I62:I65 I32:I34 I48:I50 V10:V26" xr:uid="{00000000-0002-0000-0D00-000000000000}">
      <formula1>"Y, N"</formula1>
    </dataValidation>
    <dataValidation type="list" allowBlank="1" showInputMessage="1" showErrorMessage="1" sqref="N44:V44" xr:uid="{00000000-0002-0000-0D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D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D00-000003000000}"/>
    <dataValidation allowBlank="1" showInputMessage="1" showErrorMessage="1" promptTitle="EN 15978:2011" prompt="Sustainability of construction works - assessment of environmental performance of buildings - calculation method, BSi" sqref="C28" xr:uid="{00000000-0002-0000-0D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D00-000005000000}"/>
    <dataValidation allowBlank="1" showErrorMessage="1" promptTitle="CEN/TR 15941:2010" prompt="Sustainability of construction works - Environmental product declarations - Methodology for selection and use of generic data, BSi" sqref="C33:D33" xr:uid="{00000000-0002-0000-0D00-000006000000}"/>
    <dataValidation allowBlank="1" showErrorMessage="1" sqref="C50:D50" xr:uid="{00000000-0002-0000-0D00-000007000000}"/>
    <dataValidation allowBlank="1" showErrorMessage="1" promptTitle="EN 15804:2012" prompt="Sustainability of construction works - Environmental product declarations - core rules for the product category of construction products, BSi" sqref="C44:D44" xr:uid="{00000000-0002-0000-0D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3D6864"/>
    <pageSetUpPr fitToPage="1"/>
  </sheetPr>
  <dimension ref="A1:BB115"/>
  <sheetViews>
    <sheetView topLeftCell="B1" workbookViewId="0">
      <selection activeCell="I16" sqref="I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72" t="s">
        <v>190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298"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50</v>
      </c>
      <c r="J18" s="6">
        <f>IF(I18="Y",G18,0)</f>
        <v>0</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50</v>
      </c>
      <c r="J26" s="6">
        <f>IF(I26="Y",G26,0)</f>
        <v>0</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50</v>
      </c>
      <c r="J28" s="6">
        <f>IF(I28="Y",G28,0)</f>
        <v>0</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25.5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0.745</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2</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49</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31.5">
      <c r="C58" s="257" t="s">
        <v>135</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9" customHeight="1">
      <c r="C66" s="433" t="s">
        <v>94</v>
      </c>
      <c r="D66" s="433"/>
      <c r="E66" s="77"/>
      <c r="F66" s="123"/>
      <c r="G66" s="503" t="s">
        <v>137</v>
      </c>
      <c r="H66" s="504"/>
      <c r="I66" s="504"/>
      <c r="J66" s="504"/>
      <c r="K66" s="505"/>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506" t="s">
        <v>136</v>
      </c>
      <c r="H68" s="506"/>
      <c r="I68" s="506"/>
      <c r="J68" s="506"/>
      <c r="K68" s="506"/>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506" t="s">
        <v>136</v>
      </c>
      <c r="H69" s="506"/>
      <c r="I69" s="506"/>
      <c r="J69" s="506"/>
      <c r="K69" s="506"/>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506" t="s">
        <v>136</v>
      </c>
      <c r="H70" s="506"/>
      <c r="I70" s="506"/>
      <c r="J70" s="506"/>
      <c r="K70" s="506"/>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506" t="s">
        <v>136</v>
      </c>
      <c r="H71" s="506"/>
      <c r="I71" s="506"/>
      <c r="J71" s="506"/>
      <c r="K71" s="506"/>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132</v>
      </c>
      <c r="D72" s="432"/>
      <c r="E72" s="77"/>
      <c r="F72" s="123"/>
      <c r="G72" s="274"/>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ZK/snmtpMyAoAB2HHDrD++sdqg0qq8NHCk3b7wSpy6yQrLZdFmwQ12yXKuEA954ABlL1Cmgt+xRCpPY56jjEug==" saltValue="WN065tZhyjE1bIu/TrKIFw==" spinCount="100000" sheet="1" objects="1" scenarios="1"/>
  <mergeCells count="63">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63:D63"/>
    <mergeCell ref="M45:M46"/>
    <mergeCell ref="O45:V46"/>
    <mergeCell ref="O47:V47"/>
    <mergeCell ref="C48:D48"/>
    <mergeCell ref="C49:D49"/>
    <mergeCell ref="C50:D50"/>
    <mergeCell ref="C57:D57"/>
    <mergeCell ref="C59:D59"/>
    <mergeCell ref="C60:D60"/>
    <mergeCell ref="C61:D61"/>
    <mergeCell ref="C62:D62"/>
    <mergeCell ref="M48:V49"/>
    <mergeCell ref="C64:D64"/>
    <mergeCell ref="C65:D65"/>
    <mergeCell ref="C66:D66"/>
    <mergeCell ref="C67:D67"/>
    <mergeCell ref="C68:D68"/>
    <mergeCell ref="C70:D70"/>
    <mergeCell ref="C71:D71"/>
    <mergeCell ref="C72:D72"/>
    <mergeCell ref="G66:K66"/>
    <mergeCell ref="G68:K68"/>
    <mergeCell ref="G69:K69"/>
    <mergeCell ref="G70:K70"/>
    <mergeCell ref="G71:K71"/>
    <mergeCell ref="C69:D69"/>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800-000000000000}"/>
    <dataValidation allowBlank="1" showErrorMessage="1" sqref="C50:D50" xr:uid="{00000000-0002-0000-1800-000001000000}"/>
    <dataValidation allowBlank="1" showErrorMessage="1" promptTitle="CEN/TR 15941:2010" prompt="Sustainability of construction works - Environmental product declarations - Methodology for selection and use of generic data, BSi" sqref="C33:D33" xr:uid="{00000000-0002-0000-1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800-000003000000}"/>
    <dataValidation allowBlank="1" showInputMessage="1" showErrorMessage="1" promptTitle="EN 15978:2011" prompt="Sustainability of construction works - assessment of environmental performance of buildings - calculation method, BSi" sqref="C28" xr:uid="{00000000-0002-0000-1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800-000005000000}"/>
    <dataValidation allowBlank="1" showInputMessage="1" showErrorMessage="1" promptTitle="ISO 21930:2007" prompt="Sustainability in building construction- Environmental declaration of building products, BSi" sqref="C42:D42" xr:uid="{00000000-0002-0000-1800-000006000000}"/>
    <dataValidation type="list" allowBlank="1" showInputMessage="1" showErrorMessage="1" sqref="N44:V44" xr:uid="{00000000-0002-0000-1800-000007000000}">
      <formula1>"Industrial, All others"</formula1>
    </dataValidation>
    <dataValidation type="list" allowBlank="1" showInputMessage="1" showErrorMessage="1" sqref="V10:V26 I38:I40 I26:I28 I9:I11 I15:I19 I42:I44 R28:R34 R36:R37 V36:V37 R10:R26 I62:I65 I32:I34 I48:I50 V28:V34" xr:uid="{00000000-0002-0000-1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F49C9-E52E-48C7-9257-43B76D461A4D}">
  <sheetPr>
    <tabColor rgb="FF3D6864"/>
    <pageSetUpPr fitToPage="1"/>
  </sheetPr>
  <dimension ref="A1:BB110"/>
  <sheetViews>
    <sheetView topLeftCell="B1" workbookViewId="0"/>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3</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49</v>
      </c>
      <c r="J30" s="6">
        <f>IF(I30="Y",G30,0)</f>
        <v>0</v>
      </c>
      <c r="K30" s="121">
        <f>IF(I30="Y",1,0)</f>
        <v>1</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0.86499999999999999</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101</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o4BLkNwFxGESpbyIZ9j1KG095B8uFB0I0BuUyLtvFBpqapHlFAzH+o9tSn3EXkSoGO6zf2seM4jm6mwrCAM9ww==" saltValue="y39E3AoCWHD+pSqkQGyUNw=="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A3D27863-9918-4BF2-B14C-F092623EF1F4}"/>
    <dataValidation allowBlank="1" showErrorMessage="1" sqref="C48:D48" xr:uid="{F960DF84-3A1B-4AC0-B0CE-6C05E622C8BF}"/>
    <dataValidation allowBlank="1" showErrorMessage="1" promptTitle="CEN/TR 15941:2010" prompt="Sustainability of construction works - Environmental product declarations - Methodology for selection and use of generic data, BSi" sqref="C31:D31" xr:uid="{A12E2D0C-8DA4-4316-84BB-C4830F83C889}"/>
    <dataValidation allowBlank="1" showInputMessage="1" showErrorMessage="1" promptTitle="EN 15804:2012" prompt="Sustainability of construction works - Environmental product declarations - core rules for the product category of construction products, BSi" sqref="C41:D41" xr:uid="{DF0AF74E-A330-4324-906F-84310D6F96F4}"/>
    <dataValidation allowBlank="1" showInputMessage="1" showErrorMessage="1" promptTitle="EN 15978:2011" prompt="Sustainability of construction works - assessment of environmental performance of buildings - calculation method, BSi" sqref="C26" xr:uid="{B49D4FDC-E7F2-4350-A85F-4400258C73B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F6F483DD-202F-40C3-91D3-DEC1121CB184}"/>
    <dataValidation allowBlank="1" showInputMessage="1" showErrorMessage="1" promptTitle="ISO 21930:2007" prompt="Sustainability in building construction- Environmental declaration of building products, BSi" sqref="C40:D40" xr:uid="{44C1477C-378C-4400-A4B7-DE8BAB7B3110}"/>
    <dataValidation type="list" allowBlank="1" showInputMessage="1" showErrorMessage="1" sqref="N42:V42" xr:uid="{DF60E8DD-3CB3-4AC0-A150-5B380A0F24AF}">
      <formula1>"Industrial, All others"</formula1>
    </dataValidation>
    <dataValidation type="list" allowBlank="1" showInputMessage="1" showErrorMessage="1" sqref="V26:V32 I36:I38 I30:I32 I13:I17 I24:I26 I7:I9 R26:R32 R34:R35 V34:V35 R8:R24 I60:I63 V8:V24 I46:I48 I40:I42" xr:uid="{0B8668B6-9D8C-4447-BF59-9A6BBC6D043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7B02D-7512-4023-A6C6-AE059A24AE7F}">
  <sheetPr>
    <tabColor rgb="FF3D6864"/>
  </sheetPr>
  <dimension ref="A1:BB113"/>
  <sheetViews>
    <sheetView topLeftCell="B1" workbookViewId="0">
      <selection activeCell="I20" sqref="I20"/>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298" t="s">
        <v>49</v>
      </c>
      <c r="W8" s="14">
        <f t="shared" ref="W8:W24"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29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302"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29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302"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29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302"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302"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29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302"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29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29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302"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302"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302"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302"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302"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302"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302"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239</v>
      </c>
      <c r="N29" s="55"/>
      <c r="O29" s="343"/>
      <c r="P29" s="52">
        <v>1</v>
      </c>
      <c r="Q29" s="55"/>
      <c r="R29" s="90" t="s">
        <v>49</v>
      </c>
      <c r="S29" s="55"/>
      <c r="T29" s="87">
        <f t="shared" si="2"/>
        <v>1</v>
      </c>
      <c r="U29" s="55"/>
      <c r="V29" s="302"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229</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302"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1</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IF(AA21=0,0,VLOOKUP(O39,[1]Lookups!A2:C10,IF(O42="Industrial",2,3),TRUE))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228</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100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rhgbQKbdKxRlyVu9WltDeCCya/PzgPNhGs4Guxso7m/yS6DVZ5e5iOcZO+WXPAku+7B0D28E9PanughpDfoATQ==" saltValue="uC9mWAjP33Qjv1kjxfbEdw=="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78ACC381-5DDB-4DCE-8298-70FBB0096B3A}">
      <formula1>"Y, N"</formula1>
    </dataValidation>
    <dataValidation type="list" allowBlank="1" showInputMessage="1" showErrorMessage="1" sqref="N42:V42" xr:uid="{F197F1D7-E4AD-405B-92D2-4BA9C935151E}">
      <formula1>"Industrial, All others"</formula1>
    </dataValidation>
    <dataValidation allowBlank="1" showInputMessage="1" showErrorMessage="1" promptTitle="ISO 21930:2007" prompt="Sustainability in building construction- Environmental declaration of building products, BSi" sqref="C40:D40" xr:uid="{E443C5B0-CDC8-4FA1-9477-13BFCAB4533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2B1DDFF-3879-4873-8020-FDB1527DB291}"/>
    <dataValidation allowBlank="1" showInputMessage="1" showErrorMessage="1" promptTitle="EN 15978:2011" prompt="Sustainability of construction works - assessment of environmental performance of buildings - calculation method, BSi" sqref="C26" xr:uid="{EE3ADC7C-B1E5-4FCC-BDA5-432E080E2726}"/>
    <dataValidation allowBlank="1" showInputMessage="1" showErrorMessage="1" promptTitle="EN 15804:2012" prompt="Sustainability of construction works - Environmental product declarations - core rules for the product category of construction products, BSi" sqref="C41:D41" xr:uid="{3DA41D3C-36D8-470B-8A1F-B99D7688780D}"/>
    <dataValidation allowBlank="1" showErrorMessage="1" promptTitle="CEN/TR 15941:2010" prompt="Sustainability of construction works - Environmental product declarations - Methodology for selection and use of generic data, BSi" sqref="C31:D31" xr:uid="{AC1654A6-3DE4-4417-8B3D-BF532EBEEF5B}"/>
    <dataValidation allowBlank="1" showErrorMessage="1" sqref="C48:D48" xr:uid="{D9BE1454-6236-4FA0-A287-FA6A62BFABDC}"/>
    <dataValidation allowBlank="1" showErrorMessage="1" promptTitle="EN 15804:2012" prompt="Sustainability of construction works - Environmental product declarations - core rules for the product category of construction products, BSi" sqref="C42:D42" xr:uid="{B008B3E9-3074-44FA-A49E-D4D41B013887}"/>
  </dataValidation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2B16-DB21-49FE-B742-21D31CB00872}">
  <sheetPr>
    <tabColor rgb="FF3D6864"/>
    <pageSetUpPr fitToPage="1"/>
  </sheetPr>
  <dimension ref="A1:BB110"/>
  <sheetViews>
    <sheetView topLeftCell="B1" workbookViewId="0">
      <selection activeCell="G15" sqref="G15"/>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50</v>
      </c>
      <c r="W10" s="14">
        <f t="shared" si="1"/>
        <v>0</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21</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0.91</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6" customHeight="1">
      <c r="C56" s="507" t="s">
        <v>230</v>
      </c>
      <c r="D56" s="508"/>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231</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232</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100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S+4fW6K/nF4eNFNc/1VB1L0VgklFPUSJpN79ncKK8xudPlfHgCz1djHlAvTGMiRyQYmUYKmvzBiDha0gyFOPZw==" saltValue="QePqlk230hlMxafYDGSddw==" spinCount="100000" sheet="1" objects="1" scenarios="1"/>
  <mergeCells count="64">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56:D56"/>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7E20A370-2F5D-446A-A41F-3090C28FE1A6}"/>
    <dataValidation allowBlank="1" showErrorMessage="1" sqref="C48:D48" xr:uid="{35BA8DF6-CF5F-4677-8D7A-4F216E4D5990}"/>
    <dataValidation allowBlank="1" showErrorMessage="1" promptTitle="CEN/TR 15941:2010" prompt="Sustainability of construction works - Environmental product declarations - Methodology for selection and use of generic data, BSi" sqref="C31:D31" xr:uid="{C03E8C44-54C4-46C3-902C-CFD4EB425271}"/>
    <dataValidation allowBlank="1" showInputMessage="1" showErrorMessage="1" promptTitle="EN 15804:2012" prompt="Sustainability of construction works - Environmental product declarations - core rules for the product category of construction products, BSi" sqref="C41:D41" xr:uid="{0C6726E0-ABDD-4436-9A7E-BFED64178A8D}"/>
    <dataValidation allowBlank="1" showInputMessage="1" showErrorMessage="1" promptTitle="EN 15978:2011" prompt="Sustainability of construction works - assessment of environmental performance of buildings - calculation method, BSi" sqref="C26" xr:uid="{CC802963-74CB-422B-B8F9-3451C79F6B1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2957A38A-7C16-4AC5-A83F-EA90D43F32BE}"/>
    <dataValidation allowBlank="1" showInputMessage="1" showErrorMessage="1" promptTitle="ISO 21930:2007" prompt="Sustainability in building construction- Environmental declaration of building products, BSi" sqref="C40:D40" xr:uid="{DA6CE33B-2C03-41DF-AEC4-B696C826757D}"/>
    <dataValidation type="list" allowBlank="1" showInputMessage="1" showErrorMessage="1" sqref="N42:V42" xr:uid="{8EFE670E-C33B-4146-9D97-5ED796B95635}">
      <formula1>"Industrial, All others"</formula1>
    </dataValidation>
    <dataValidation type="list" allowBlank="1" showInputMessage="1" showErrorMessage="1" sqref="V26:V32 I36:I38 I30:I32 I13:I17 I24:I26 I7:I9 R26:R32 R34:R35 V34:V35 R8:R24 I60:I63 V8:V24 I46:I48 I40:I42" xr:uid="{2EDAC855-4363-4FB2-8811-DAB6F0B48B63}">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Q49"/>
  <sheetViews>
    <sheetView workbookViewId="0"/>
  </sheetViews>
  <sheetFormatPr defaultColWidth="8.85546875" defaultRowHeight="15" zeroHeight="1"/>
  <cols>
    <col min="1" max="1" width="1.7109375" customWidth="1"/>
  </cols>
  <sheetData>
    <row r="1" spans="2:17" ht="9.6" customHeight="1" thickBot="1"/>
    <row r="2" spans="2:17" ht="20.45" customHeight="1">
      <c r="B2" s="381" t="s">
        <v>236</v>
      </c>
      <c r="C2" s="382"/>
      <c r="D2" s="382"/>
      <c r="E2" s="382"/>
      <c r="F2" s="382"/>
      <c r="G2" s="382"/>
      <c r="H2" s="382"/>
      <c r="I2" s="382"/>
      <c r="J2" s="382"/>
      <c r="K2" s="382"/>
      <c r="L2" s="330"/>
      <c r="M2" s="330"/>
      <c r="N2" s="330"/>
      <c r="O2" s="330"/>
      <c r="P2" s="330"/>
      <c r="Q2" s="331"/>
    </row>
    <row r="3" spans="2:17" ht="13.9" customHeight="1">
      <c r="B3" s="332" t="s">
        <v>148</v>
      </c>
      <c r="C3" s="129"/>
      <c r="D3" s="129"/>
      <c r="E3" s="129"/>
      <c r="F3" s="129"/>
      <c r="G3" s="129"/>
      <c r="H3" s="129"/>
      <c r="I3" s="129"/>
      <c r="J3" s="129"/>
      <c r="K3" s="129"/>
      <c r="L3" s="129"/>
      <c r="M3" s="129"/>
      <c r="N3" s="129"/>
      <c r="O3" s="129"/>
      <c r="P3" s="129"/>
      <c r="Q3" s="333"/>
    </row>
    <row r="4" spans="2:17">
      <c r="B4" s="334"/>
      <c r="Q4" s="335"/>
    </row>
    <row r="5" spans="2:17">
      <c r="B5" s="388" t="s">
        <v>153</v>
      </c>
      <c r="C5" s="389"/>
      <c r="D5" s="389"/>
      <c r="E5" s="389"/>
      <c r="F5" s="389"/>
      <c r="G5" s="389"/>
      <c r="H5" s="389"/>
      <c r="I5" s="389"/>
      <c r="J5" s="389"/>
      <c r="K5" s="389"/>
      <c r="L5" s="389"/>
      <c r="M5" s="389"/>
      <c r="Q5" s="335"/>
    </row>
    <row r="6" spans="2:17" ht="9.6" customHeight="1">
      <c r="B6" s="336"/>
      <c r="C6" s="329"/>
      <c r="D6" s="329"/>
      <c r="E6" s="329"/>
      <c r="F6" s="329"/>
      <c r="G6" s="329"/>
      <c r="Q6" s="335"/>
    </row>
    <row r="7" spans="2:17" ht="42" customHeight="1">
      <c r="B7" s="390" t="s">
        <v>155</v>
      </c>
      <c r="C7" s="391"/>
      <c r="D7" s="391"/>
      <c r="E7" s="391"/>
      <c r="F7" s="391"/>
      <c r="G7" s="391"/>
      <c r="H7" s="391"/>
      <c r="I7" s="391"/>
      <c r="J7" s="391"/>
      <c r="K7" s="391"/>
      <c r="L7" s="391"/>
      <c r="M7" s="391"/>
      <c r="N7" s="391"/>
      <c r="O7" s="391"/>
      <c r="P7" s="391"/>
      <c r="Q7" s="392"/>
    </row>
    <row r="8" spans="2:17" ht="9.6" customHeight="1">
      <c r="B8" s="334"/>
      <c r="Q8" s="335"/>
    </row>
    <row r="9" spans="2:17">
      <c r="B9" s="386" t="s">
        <v>149</v>
      </c>
      <c r="C9" s="387"/>
      <c r="D9" s="387"/>
      <c r="E9" s="387"/>
      <c r="F9" s="387"/>
      <c r="G9" s="387"/>
      <c r="H9" s="387"/>
      <c r="I9" s="387"/>
      <c r="J9" s="387"/>
      <c r="K9" s="387"/>
      <c r="L9" s="387"/>
      <c r="M9" s="387"/>
      <c r="Q9" s="335"/>
    </row>
    <row r="10" spans="2:17" ht="9.6" customHeight="1">
      <c r="B10" s="334"/>
      <c r="Q10" s="335"/>
    </row>
    <row r="11" spans="2:17" ht="119.25" customHeight="1">
      <c r="B11" s="393" t="s">
        <v>203</v>
      </c>
      <c r="C11" s="394"/>
      <c r="D11" s="394"/>
      <c r="E11" s="394"/>
      <c r="F11" s="394"/>
      <c r="G11" s="394"/>
      <c r="H11" s="394"/>
      <c r="I11" s="394"/>
      <c r="J11" s="394"/>
      <c r="K11" s="394"/>
      <c r="L11" s="394"/>
      <c r="M11" s="394"/>
      <c r="N11" s="394"/>
      <c r="O11" s="394"/>
      <c r="P11" s="394"/>
      <c r="Q11" s="395"/>
    </row>
    <row r="12" spans="2:17" ht="3" customHeight="1">
      <c r="B12" s="334"/>
      <c r="Q12" s="335"/>
    </row>
    <row r="13" spans="2:17">
      <c r="B13" s="386" t="s">
        <v>172</v>
      </c>
      <c r="C13" s="387"/>
      <c r="D13" s="387"/>
      <c r="E13" s="387"/>
      <c r="F13" s="387"/>
      <c r="G13" s="387"/>
      <c r="H13" s="387"/>
      <c r="I13" s="387"/>
      <c r="J13" s="387"/>
      <c r="K13" s="387"/>
      <c r="L13" s="387"/>
      <c r="M13" s="387"/>
      <c r="Q13" s="335"/>
    </row>
    <row r="14" spans="2:17" ht="9.6" customHeight="1">
      <c r="B14" s="334"/>
      <c r="Q14" s="335"/>
    </row>
    <row r="15" spans="2:17">
      <c r="B15" s="337" t="s">
        <v>176</v>
      </c>
      <c r="M15" s="372"/>
      <c r="Q15" s="335"/>
    </row>
    <row r="16" spans="2:17" ht="60" customHeight="1">
      <c r="B16" s="390" t="s">
        <v>173</v>
      </c>
      <c r="C16" s="400"/>
      <c r="D16" s="400"/>
      <c r="E16" s="400"/>
      <c r="F16" s="400"/>
      <c r="G16" s="400"/>
      <c r="H16" s="400"/>
      <c r="I16" s="400"/>
      <c r="J16" s="400"/>
      <c r="K16" s="400"/>
      <c r="L16" s="400"/>
      <c r="M16" s="400"/>
      <c r="N16" s="400"/>
      <c r="O16" s="400"/>
      <c r="P16" s="400"/>
      <c r="Q16" s="401"/>
    </row>
    <row r="17" spans="2:17">
      <c r="B17" s="334"/>
      <c r="Q17" s="335"/>
    </row>
    <row r="18" spans="2:17">
      <c r="B18" s="337" t="s">
        <v>0</v>
      </c>
      <c r="Q18" s="335"/>
    </row>
    <row r="19" spans="2:17" ht="48.75" customHeight="1">
      <c r="B19" s="390" t="s">
        <v>169</v>
      </c>
      <c r="C19" s="391"/>
      <c r="D19" s="391"/>
      <c r="E19" s="391"/>
      <c r="F19" s="391"/>
      <c r="G19" s="391"/>
      <c r="H19" s="391"/>
      <c r="I19" s="391"/>
      <c r="J19" s="391"/>
      <c r="K19" s="391"/>
      <c r="L19" s="391"/>
      <c r="M19" s="391"/>
      <c r="N19" s="391"/>
      <c r="O19" s="391"/>
      <c r="P19" s="391"/>
      <c r="Q19" s="392"/>
    </row>
    <row r="20" spans="2:17" ht="13.9" customHeight="1">
      <c r="B20" s="334"/>
      <c r="Q20" s="335"/>
    </row>
    <row r="21" spans="2:17">
      <c r="B21" s="337" t="s">
        <v>150</v>
      </c>
      <c r="Q21" s="335"/>
    </row>
    <row r="22" spans="2:17">
      <c r="B22" s="390" t="s">
        <v>174</v>
      </c>
      <c r="C22" s="391"/>
      <c r="D22" s="391"/>
      <c r="E22" s="391"/>
      <c r="F22" s="391"/>
      <c r="G22" s="391"/>
      <c r="H22" s="391"/>
      <c r="I22" s="391"/>
      <c r="J22" s="391"/>
      <c r="K22" s="391"/>
      <c r="L22" s="391"/>
      <c r="M22" s="391"/>
      <c r="N22" s="391"/>
      <c r="O22" s="391"/>
      <c r="P22" s="391"/>
      <c r="Q22" s="392"/>
    </row>
    <row r="23" spans="2:17" ht="42" customHeight="1">
      <c r="B23" s="390"/>
      <c r="C23" s="391"/>
      <c r="D23" s="391"/>
      <c r="E23" s="391"/>
      <c r="F23" s="391"/>
      <c r="G23" s="391"/>
      <c r="H23" s="391"/>
      <c r="I23" s="391"/>
      <c r="J23" s="391"/>
      <c r="K23" s="391"/>
      <c r="L23" s="391"/>
      <c r="M23" s="391"/>
      <c r="N23" s="391"/>
      <c r="O23" s="391"/>
      <c r="P23" s="391"/>
      <c r="Q23" s="392"/>
    </row>
    <row r="24" spans="2:17">
      <c r="B24" s="334"/>
      <c r="Q24" s="335"/>
    </row>
    <row r="25" spans="2:17">
      <c r="B25" s="337" t="s">
        <v>165</v>
      </c>
      <c r="Q25" s="335"/>
    </row>
    <row r="26" spans="2:17">
      <c r="B26" s="402" t="s">
        <v>166</v>
      </c>
      <c r="C26" s="403"/>
      <c r="D26" s="403"/>
      <c r="E26" s="403"/>
      <c r="F26" s="403"/>
      <c r="G26" s="403"/>
      <c r="H26" s="403"/>
      <c r="I26" s="403"/>
      <c r="J26" s="403"/>
      <c r="K26" s="403"/>
      <c r="L26" s="403"/>
      <c r="M26" s="403"/>
      <c r="N26" s="403"/>
      <c r="O26" s="403"/>
      <c r="P26" s="403"/>
      <c r="Q26" s="404"/>
    </row>
    <row r="27" spans="2:17">
      <c r="B27" s="369"/>
      <c r="C27" s="370"/>
      <c r="D27" s="370"/>
      <c r="E27" s="370"/>
      <c r="F27" s="370"/>
      <c r="G27" s="370"/>
      <c r="H27" s="370"/>
      <c r="I27" s="370"/>
      <c r="J27" s="370"/>
      <c r="K27" s="370"/>
      <c r="L27" s="370"/>
      <c r="M27" s="370"/>
      <c r="N27" s="370"/>
      <c r="O27" s="370"/>
      <c r="P27" s="370"/>
      <c r="Q27" s="371"/>
    </row>
    <row r="28" spans="2:17">
      <c r="B28" s="337" t="s">
        <v>152</v>
      </c>
      <c r="Q28" s="335"/>
    </row>
    <row r="29" spans="2:17" ht="48" customHeight="1" thickBot="1">
      <c r="B29" s="405" t="s">
        <v>175</v>
      </c>
      <c r="C29" s="406"/>
      <c r="D29" s="406"/>
      <c r="E29" s="406"/>
      <c r="F29" s="406"/>
      <c r="G29" s="406"/>
      <c r="H29" s="406"/>
      <c r="I29" s="406"/>
      <c r="J29" s="406"/>
      <c r="K29" s="406"/>
      <c r="L29" s="406"/>
      <c r="M29" s="406"/>
      <c r="N29" s="406"/>
      <c r="O29" s="406"/>
      <c r="P29" s="406"/>
      <c r="Q29" s="407"/>
    </row>
    <row r="30" spans="2:17" ht="15.75" thickBot="1"/>
    <row r="31" spans="2:17">
      <c r="B31" s="357"/>
      <c r="C31" s="358"/>
      <c r="D31" s="358"/>
      <c r="E31" s="358"/>
      <c r="F31" s="358"/>
      <c r="G31" s="358"/>
      <c r="H31" s="358"/>
      <c r="I31" s="358"/>
      <c r="J31" s="358"/>
      <c r="K31" s="358"/>
      <c r="L31" s="358"/>
      <c r="M31" s="358"/>
      <c r="N31" s="358"/>
      <c r="O31" s="358"/>
      <c r="P31" s="358"/>
      <c r="Q31" s="359"/>
    </row>
    <row r="32" spans="2:17" ht="21">
      <c r="B32" s="334"/>
      <c r="C32" s="364" t="s">
        <v>192</v>
      </c>
      <c r="D32" s="363"/>
      <c r="E32" s="363"/>
      <c r="F32" s="363"/>
      <c r="G32" s="363"/>
      <c r="H32" s="363"/>
      <c r="I32" s="363"/>
      <c r="J32" s="363"/>
      <c r="K32" s="363"/>
      <c r="L32" s="363"/>
      <c r="M32" s="363"/>
      <c r="N32" s="363"/>
      <c r="O32" s="363"/>
      <c r="P32" s="363"/>
      <c r="Q32" s="335"/>
    </row>
    <row r="33" spans="2:17">
      <c r="B33" s="334"/>
      <c r="Q33" s="335"/>
    </row>
    <row r="34" spans="2:17" ht="76.150000000000006" customHeight="1">
      <c r="B34" s="334"/>
      <c r="C34" s="408" t="s">
        <v>196</v>
      </c>
      <c r="D34" s="408"/>
      <c r="E34" s="408"/>
      <c r="F34" s="408"/>
      <c r="G34" s="408"/>
      <c r="H34" s="408"/>
      <c r="I34" s="408"/>
      <c r="J34" s="408"/>
      <c r="K34" s="408"/>
      <c r="L34" s="408"/>
      <c r="M34" s="408"/>
      <c r="N34" s="408"/>
      <c r="O34" s="408"/>
      <c r="P34" s="408"/>
      <c r="Q34" s="335"/>
    </row>
    <row r="35" spans="2:17" ht="15.75" thickBot="1">
      <c r="B35" s="334"/>
      <c r="Q35" s="335"/>
    </row>
    <row r="36" spans="2:17" ht="21.75" thickBot="1">
      <c r="B36" s="334"/>
      <c r="K36" s="366" t="s">
        <v>193</v>
      </c>
      <c r="M36" s="396"/>
      <c r="N36" s="397"/>
      <c r="Q36" s="335"/>
    </row>
    <row r="37" spans="2:17" ht="15.75" thickBot="1">
      <c r="B37" s="334"/>
      <c r="Q37" s="335"/>
    </row>
    <row r="38" spans="2:17" ht="21.75" thickBot="1">
      <c r="B38" s="334"/>
      <c r="K38" s="366" t="s">
        <v>194</v>
      </c>
      <c r="M38" s="398">
        <f>VLOOKUP(M36,Lookups!A11:B14,2,TRUE)</f>
        <v>0</v>
      </c>
      <c r="N38" s="399"/>
      <c r="Q38" s="335"/>
    </row>
    <row r="39" spans="2:17" hidden="1">
      <c r="B39" s="334"/>
      <c r="Q39" s="335"/>
    </row>
    <row r="40" spans="2:17" hidden="1">
      <c r="B40" s="334"/>
      <c r="Q40" s="335"/>
    </row>
    <row r="41" spans="2:17" hidden="1">
      <c r="B41" s="334"/>
      <c r="Q41" s="335"/>
    </row>
    <row r="42" spans="2:17" ht="15.75" thickBot="1">
      <c r="B42" s="360"/>
      <c r="C42" s="361"/>
      <c r="D42" s="361"/>
      <c r="E42" s="361"/>
      <c r="F42" s="361"/>
      <c r="G42" s="361"/>
      <c r="H42" s="361"/>
      <c r="I42" s="361"/>
      <c r="J42" s="361"/>
      <c r="K42" s="361"/>
      <c r="L42" s="361"/>
      <c r="M42" s="361"/>
      <c r="N42" s="361"/>
      <c r="O42" s="361"/>
      <c r="P42" s="361"/>
      <c r="Q42" s="362"/>
    </row>
    <row r="43" spans="2:17"/>
    <row r="44" spans="2:17"/>
    <row r="45" spans="2:17"/>
    <row r="46" spans="2:17"/>
    <row r="47" spans="2:17"/>
    <row r="48" spans="2:17"/>
    <row r="49"/>
  </sheetData>
  <sheetProtection algorithmName="SHA-512" hashValue="fNXntpfubEAE3YxHIPQGMN03ooumccJmPMupHJkaZ2ohxsGRkSEExEIsnDUeAzCs7Gbaa9bmfq9zv8ufewHnng==" saltValue="Zk3cNb3YMaC9qUiQFHQG/A==" spinCount="100000" sheet="1" objects="1" scenarios="1"/>
  <mergeCells count="13">
    <mergeCell ref="M36:N36"/>
    <mergeCell ref="M38:N38"/>
    <mergeCell ref="B16:Q16"/>
    <mergeCell ref="B19:Q19"/>
    <mergeCell ref="B22:Q23"/>
    <mergeCell ref="B26:Q26"/>
    <mergeCell ref="B29:Q29"/>
    <mergeCell ref="C34:P34"/>
    <mergeCell ref="B13:M13"/>
    <mergeCell ref="B5:M5"/>
    <mergeCell ref="B7:Q7"/>
    <mergeCell ref="B9:M9"/>
    <mergeCell ref="B11:Q11"/>
  </mergeCells>
  <dataValidations count="1">
    <dataValidation type="decimal" allowBlank="1" showInputMessage="1" showErrorMessage="1" sqref="M36:N36" xr:uid="{00000000-0002-0000-0100-000000000000}">
      <formula1>0</formula1>
      <formula2>1</formula2>
    </dataValidation>
  </dataValidations>
  <hyperlinks>
    <hyperlink ref="B11:Q11" r:id="rId1" display="https://kb.breeam.com/knowledgebase/building-lca-tools-recognised-by-breeam/"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tabColor rgb="FF3D6864"/>
    <pageSetUpPr fitToPage="1"/>
  </sheetPr>
  <dimension ref="A1:BB115"/>
  <sheetViews>
    <sheetView topLeftCell="B16"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72.9" customHeight="1" thickBot="1">
      <c r="C5" s="472" t="s">
        <v>191</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3</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00"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24</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0.78</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12</v>
      </c>
      <c r="J45" s="7"/>
      <c r="K45" s="121"/>
      <c r="M45" s="443" t="s">
        <v>62</v>
      </c>
      <c r="N45" s="59"/>
      <c r="O45" s="445">
        <f>IF(AA23=0,0,VLOOKUP(O41,Lookups!A2:C10,IF(O44="Industrial",2,3),TRUE))</f>
        <v>3</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138</v>
      </c>
      <c r="D58" s="420"/>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500" t="s">
        <v>139</v>
      </c>
      <c r="H66" s="501"/>
      <c r="I66" s="501"/>
      <c r="J66" s="501"/>
      <c r="K66" s="502"/>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97" t="s">
        <v>140</v>
      </c>
      <c r="H68" s="498"/>
      <c r="I68" s="498"/>
      <c r="J68" s="498"/>
      <c r="K68" s="498"/>
      <c r="L68" s="498"/>
      <c r="M68" s="49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509" t="s">
        <v>129</v>
      </c>
      <c r="H69" s="510"/>
      <c r="I69" s="511"/>
      <c r="J69" s="356"/>
      <c r="K69" s="35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97" t="s">
        <v>129</v>
      </c>
      <c r="H70" s="498"/>
      <c r="I70" s="499"/>
      <c r="J70" s="352"/>
      <c r="K70" s="35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97" t="s">
        <v>129</v>
      </c>
      <c r="H71" s="498"/>
      <c r="I71" s="499"/>
      <c r="J71" s="354"/>
      <c r="K71" s="35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132</v>
      </c>
      <c r="D72" s="432"/>
      <c r="E72" s="77"/>
      <c r="F72" s="123"/>
      <c r="G72" s="355"/>
      <c r="H72" s="353"/>
      <c r="I72" s="353"/>
      <c r="J72" s="353"/>
      <c r="K72" s="35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34t2hHQ36eywejapkKjkPvgWQacAFPYSdnfopwqJUcBWFLJCZpx2Zui7t4bRyRu+XaGA+v0hCzeFcEF8hgbkgg==" saltValue="UdQ1BvO+wPvZESUHYML/DA==" spinCount="100000" sheet="1" objects="1" scenarios="1"/>
  <mergeCells count="64">
    <mergeCell ref="C70:D70"/>
    <mergeCell ref="C71:D71"/>
    <mergeCell ref="C72:D72"/>
    <mergeCell ref="C58:D58"/>
    <mergeCell ref="G66:K66"/>
    <mergeCell ref="G68:M68"/>
    <mergeCell ref="G69:I69"/>
    <mergeCell ref="G70:I70"/>
    <mergeCell ref="G71:I71"/>
    <mergeCell ref="C64:D64"/>
    <mergeCell ref="C65:D65"/>
    <mergeCell ref="C66:D66"/>
    <mergeCell ref="C67:D67"/>
    <mergeCell ref="C68:D68"/>
    <mergeCell ref="C69:D69"/>
    <mergeCell ref="C63:D63"/>
    <mergeCell ref="C57:D57"/>
    <mergeCell ref="C59:D59"/>
    <mergeCell ref="C60:D60"/>
    <mergeCell ref="C61:D61"/>
    <mergeCell ref="C62:D62"/>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A00-000000000000}"/>
    <dataValidation allowBlank="1" showErrorMessage="1" sqref="C50:D50" xr:uid="{00000000-0002-0000-1A00-000001000000}"/>
    <dataValidation allowBlank="1" showErrorMessage="1" promptTitle="CEN/TR 15941:2010" prompt="Sustainability of construction works - Environmental product declarations - Methodology for selection and use of generic data, BSi" sqref="C33:D33" xr:uid="{00000000-0002-0000-1A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A00-000003000000}"/>
    <dataValidation allowBlank="1" showInputMessage="1" showErrorMessage="1" promptTitle="EN 15978:2011" prompt="Sustainability of construction works - assessment of environmental performance of buildings - calculation method, BSi" sqref="C28" xr:uid="{00000000-0002-0000-1A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A00-000005000000}"/>
    <dataValidation allowBlank="1" showInputMessage="1" showErrorMessage="1" promptTitle="ISO 21930:2007" prompt="Sustainability in building construction- Environmental declaration of building products, BSi" sqref="C42:D42" xr:uid="{00000000-0002-0000-1A00-000006000000}"/>
    <dataValidation type="list" allowBlank="1" showInputMessage="1" showErrorMessage="1" sqref="N44:V44" xr:uid="{00000000-0002-0000-1A00-000007000000}">
      <formula1>"Industrial, All others"</formula1>
    </dataValidation>
    <dataValidation type="list" allowBlank="1" showInputMessage="1" showErrorMessage="1" sqref="V10:V26 I38:I40 I26:I28 I9:I11 I15:I19 I42:I44 R28:R34 R36:R37 V36:V37 R10:R26 I62:I65 V28:V34 I48:I50 I32:I34" xr:uid="{00000000-0002-0000-1A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22FA-2334-400B-913D-0518A454F5FB}">
  <sheetPr>
    <tabColor rgb="FF3D6864"/>
    <pageSetUpPr fitToPage="1"/>
  </sheetPr>
  <dimension ref="A1:BB110"/>
  <sheetViews>
    <sheetView topLeftCell="B1" workbookViewId="0">
      <selection activeCell="G15" sqref="G15"/>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28</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0.98</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233</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60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0lEPDh3NQBIOP0X+VuFlYVFCoTtYHZPfRr7hpe6UXtJYUaPPkQIGA1/3Mq7oCshwio8CPzJlsePfEiOQUK0p8Q==" saltValue="M7wqaqLnrjb+KN/m7CiiuA=="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18D24A43-878F-4B13-B22E-C1031F3E5AB9}"/>
    <dataValidation allowBlank="1" showErrorMessage="1" sqref="C48:D48" xr:uid="{E84AEAF6-643B-47C6-A813-5DB810B86EBA}"/>
    <dataValidation allowBlank="1" showErrorMessage="1" promptTitle="CEN/TR 15941:2010" prompt="Sustainability of construction works - Environmental product declarations - Methodology for selection and use of generic data, BSi" sqref="C31:D31" xr:uid="{29F5325E-FD15-440D-814D-EB69BD237DCB}"/>
    <dataValidation allowBlank="1" showInputMessage="1" showErrorMessage="1" promptTitle="EN 15804:2012" prompt="Sustainability of construction works - Environmental product declarations - core rules for the product category of construction products, BSi" sqref="C41:D41" xr:uid="{54AE3159-816E-4A93-BC48-BBF066DCEA5F}"/>
    <dataValidation allowBlank="1" showInputMessage="1" showErrorMessage="1" promptTitle="EN 15978:2011" prompt="Sustainability of construction works - assessment of environmental performance of buildings - calculation method, BSi" sqref="C26" xr:uid="{C26E0C76-BAD1-44EA-A20C-87839E9FB8F7}"/>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0AE8883-1B3E-425D-A212-B35BD5A9BA26}"/>
    <dataValidation allowBlank="1" showInputMessage="1" showErrorMessage="1" promptTitle="ISO 21930:2007" prompt="Sustainability in building construction- Environmental declaration of building products, BSi" sqref="C40:D40" xr:uid="{AC2FD2C8-4339-432C-8D74-6483BEF26F7C}"/>
    <dataValidation type="list" allowBlank="1" showInputMessage="1" showErrorMessage="1" sqref="N42:V42" xr:uid="{72C246F3-AFD6-49FF-852E-E7DB4801FA9F}">
      <formula1>"Industrial, All others"</formula1>
    </dataValidation>
    <dataValidation type="list" allowBlank="1" showInputMessage="1" showErrorMessage="1" sqref="V26:V32 I36:I38 I30:I32 I13:I17 I24:I26 I7:I9 R26:R32 R34:R35 V34:V35 R8:R24 I60:I63 V8:V24 I46:I48 I40:I42" xr:uid="{608CD057-E0DF-4F4D-9EA5-FD7B2BE93231}">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D6864"/>
    <pageSetUpPr fitToPage="1"/>
  </sheetPr>
  <dimension ref="A1:BB115"/>
  <sheetViews>
    <sheetView topLeftCell="B5" workbookViewId="0">
      <selection activeCell="G16" sqref="G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375"/>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0.87</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208</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S3Yt+L/3BFHYiiZjgMX1XOZp9IGJdWSa9IOcLfS+ROFnXTqgkWG8/EOkU5ToyKIWuBaRln8Dlf9B5mQFHN6dQ==" saltValue="qV99p22q3mt3RBdNkDR0lQ=="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500-000000000000}">
      <formula1>"Y, N"</formula1>
    </dataValidation>
    <dataValidation type="list" allowBlank="1" showInputMessage="1" showErrorMessage="1" sqref="N44:V44" xr:uid="{00000000-0002-0000-05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5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500-000003000000}"/>
    <dataValidation allowBlank="1" showInputMessage="1" showErrorMessage="1" promptTitle="EN 15978:2011" prompt="Sustainability of construction works - assessment of environmental performance of buildings - calculation method, BSi" sqref="C28" xr:uid="{00000000-0002-0000-05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500-000005000000}"/>
    <dataValidation allowBlank="1" showErrorMessage="1" promptTitle="CEN/TR 15941:2010" prompt="Sustainability of construction works - Environmental product declarations - Methodology for selection and use of generic data, BSi" sqref="C33:D33" xr:uid="{00000000-0002-0000-0500-000006000000}"/>
    <dataValidation allowBlank="1" showErrorMessage="1" sqref="C50:D50" xr:uid="{00000000-0002-0000-0500-000007000000}"/>
    <dataValidation allowBlank="1" showErrorMessage="1" promptTitle="EN 15804:2012" prompt="Sustainability of construction works - Environmental product declarations - core rules for the product category of construction products, BSi" sqref="C44:D44" xr:uid="{00000000-0002-0000-05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3D6864"/>
    <pageSetUpPr fitToPage="1"/>
  </sheetPr>
  <dimension ref="A1:BB115"/>
  <sheetViews>
    <sheetView topLeftCell="B1" workbookViewId="0">
      <selection activeCell="I16" sqref="I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200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3" t="s">
        <v>167</v>
      </c>
      <c r="D44" s="433"/>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UuR0PrUZr/eupNIlfE/QJBvvydis19mKoyqPHJFwROnzt7BYkdQQnQfieRHYH9nrS+0q0Y+u3kJ1PuXSm9btYg==" saltValue="IRozpED5XDp2Wwks7vFzp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K66"/>
    <mergeCell ref="C71:D71"/>
    <mergeCell ref="G71:K71"/>
    <mergeCell ref="C72:D72"/>
    <mergeCell ref="G72:K72"/>
    <mergeCell ref="C68:D68"/>
    <mergeCell ref="G68:K68"/>
    <mergeCell ref="C69:D69"/>
    <mergeCell ref="G69:K69"/>
    <mergeCell ref="C70:D70"/>
    <mergeCell ref="G70:K70"/>
    <mergeCell ref="C67:D67"/>
  </mergeCells>
  <dataValidations count="9">
    <dataValidation type="list" allowBlank="1" showInputMessage="1" showErrorMessage="1" sqref="V10:V26 I38:I40 I26:I28 I9:I11 I15:I19 I42:I44 R28:R34 R36:R37 V36:V37 R10:R26 I62:I65 I32:I34 I48:I50 V28:V34" xr:uid="{00000000-0002-0000-0700-000000000000}">
      <formula1>"Y, N"</formula1>
    </dataValidation>
    <dataValidation type="list" allowBlank="1" showInputMessage="1" showErrorMessage="1" sqref="N44:V44" xr:uid="{00000000-0002-0000-07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700-000003000000}"/>
    <dataValidation allowBlank="1" showInputMessage="1" showErrorMessage="1" promptTitle="EN 15978:2011" prompt="Sustainability of construction works - assessment of environmental performance of buildings - calculation method, BSi" sqref="C28" xr:uid="{00000000-0002-0000-07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700-000005000000}"/>
    <dataValidation allowBlank="1" showErrorMessage="1" promptTitle="CEN/TR 15941:2010" prompt="Sustainability of construction works - Environmental product declarations - Methodology for selection and use of generic data, BSi" sqref="C33:D33" xr:uid="{00000000-0002-0000-0700-000006000000}"/>
    <dataValidation allowBlank="1" showErrorMessage="1" sqref="C50:D50" xr:uid="{00000000-0002-0000-0700-000007000000}"/>
    <dataValidation allowBlank="1" showErrorMessage="1" promptTitle="EN 15804:2012" prompt="Sustainability of construction works - Environmental product declarations - core rules for the product category of construction products, BSi" sqref="C44:D44" xr:uid="{00000000-0002-0000-07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D6864"/>
    <pageSetUpPr fitToPage="1"/>
  </sheetPr>
  <dimension ref="A1:BB115"/>
  <sheetViews>
    <sheetView topLeftCell="B1" workbookViewId="0">
      <selection activeCell="I16" sqref="I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375"/>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0.87</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208</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apVqyWlFoK2lVRZpEOs9AoeaexfghIQ3QZEBimMwncZRQy7WBqXHZLgrAHGis1a1ttCBvVNw4h2kd3VA+bXwXA==" saltValue="oe589q7rjw5rdy7qf/bfnw=="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600-000000000000}"/>
    <dataValidation allowBlank="1" showErrorMessage="1" sqref="C50:D50" xr:uid="{00000000-0002-0000-0600-000001000000}"/>
    <dataValidation allowBlank="1" showErrorMessage="1" promptTitle="CEN/TR 15941:2010" prompt="Sustainability of construction works - Environmental product declarations - Methodology for selection and use of generic data, BSi" sqref="C33:D33" xr:uid="{00000000-0002-0000-06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600-000003000000}"/>
    <dataValidation allowBlank="1" showInputMessage="1" showErrorMessage="1" promptTitle="EN 15978:2011" prompt="Sustainability of construction works - assessment of environmental performance of buildings - calculation method, BSi" sqref="C28" xr:uid="{00000000-0002-0000-06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600-000005000000}"/>
    <dataValidation allowBlank="1" showInputMessage="1" showErrorMessage="1" promptTitle="ISO 21930:2007" prompt="Sustainability in building construction- Environmental declaration of building products, BSi" sqref="C42:D42" xr:uid="{00000000-0002-0000-0600-000006000000}"/>
    <dataValidation type="list" allowBlank="1" showInputMessage="1" showErrorMessage="1" sqref="N44:V44" xr:uid="{00000000-0002-0000-0600-000007000000}">
      <formula1>"Industrial, All others"</formula1>
    </dataValidation>
    <dataValidation type="list" allowBlank="1" showInputMessage="1" showErrorMessage="1" sqref="V28:V34 I38:I40 I26:I28 I9:I11 I15:I19 I42:I44 R28:R34 R36:R37 V36:V37 R10:R26 I62:I65 I32:I34 I48:I50 V10:V26" xr:uid="{00000000-0002-0000-06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D6864"/>
    <pageSetUpPr fitToPage="1"/>
  </sheetPr>
  <dimension ref="A1:BB115"/>
  <sheetViews>
    <sheetView topLeftCell="B1"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200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3" t="s">
        <v>167</v>
      </c>
      <c r="D44" s="433"/>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qQW/ELdDllxesShNcUsACd514sKbqSJx2OVJhW8EH1T2se2pI5JA1Fqixab8I6ezqlNyE3AAOLmufbOA/pBUBw==" saltValue="u8QuRFdaqjmQWL2g5tWR+A=="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800-000000000000}"/>
    <dataValidation allowBlank="1" showErrorMessage="1" sqref="C50:D50" xr:uid="{00000000-0002-0000-0800-000001000000}"/>
    <dataValidation allowBlank="1" showErrorMessage="1" promptTitle="CEN/TR 15941:2010" prompt="Sustainability of construction works - Environmental product declarations - Methodology for selection and use of generic data, BSi" sqref="C33:D33" xr:uid="{00000000-0002-0000-0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800-000003000000}"/>
    <dataValidation allowBlank="1" showInputMessage="1" showErrorMessage="1" promptTitle="EN 15978:2011" prompt="Sustainability of construction works - assessment of environmental performance of buildings - calculation method, BSi" sqref="C28" xr:uid="{00000000-0002-0000-0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800-000005000000}"/>
    <dataValidation allowBlank="1" showInputMessage="1" showErrorMessage="1" promptTitle="ISO 21930:2007" prompt="Sustainability in building construction- Environmental declaration of building products, BSi" sqref="C42:D42" xr:uid="{00000000-0002-0000-0800-000006000000}"/>
    <dataValidation type="list" allowBlank="1" showInputMessage="1" showErrorMessage="1" sqref="N44:V44" xr:uid="{00000000-0002-0000-0800-000007000000}">
      <formula1>"Industrial, All others"</formula1>
    </dataValidation>
    <dataValidation type="list" allowBlank="1" showInputMessage="1" showErrorMessage="1" sqref="V10:V26 I38:I40 I26:I28 I9:I11 I15:I19 I42:I44 R28:R34 R36:R37 V36:V37 R10:R26 I62:I65 I32:I34 I48:I50 V28:V34" xr:uid="{00000000-0002-0000-0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3D6864"/>
    <pageSetUpPr fitToPage="1"/>
  </sheetPr>
  <dimension ref="A1:BB115"/>
  <sheetViews>
    <sheetView topLeftCell="B1" workbookViewId="0"/>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2" t="s">
        <v>199</v>
      </c>
      <c r="D2" s="512"/>
      <c r="E2" s="512"/>
      <c r="F2" s="512"/>
      <c r="G2" s="512"/>
      <c r="H2" s="512"/>
      <c r="I2" s="512"/>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54"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55"/>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0.83</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8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5</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8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8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8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C70:D70"/>
    <mergeCell ref="G70:I70"/>
    <mergeCell ref="C71:D71"/>
    <mergeCell ref="G71:I71"/>
    <mergeCell ref="C72:D72"/>
    <mergeCell ref="G72:I72"/>
    <mergeCell ref="C69:D69"/>
    <mergeCell ref="G69:I69"/>
    <mergeCell ref="C60:D60"/>
    <mergeCell ref="C61:D61"/>
    <mergeCell ref="C62:D62"/>
    <mergeCell ref="C63:D63"/>
    <mergeCell ref="C64:D64"/>
    <mergeCell ref="C65:D65"/>
    <mergeCell ref="C66:D66"/>
    <mergeCell ref="G66:I66"/>
    <mergeCell ref="C67:D67"/>
    <mergeCell ref="C68:D68"/>
    <mergeCell ref="G68:I68"/>
    <mergeCell ref="M45:M46"/>
    <mergeCell ref="O45:V46"/>
    <mergeCell ref="M41:M42"/>
    <mergeCell ref="O47:V47"/>
    <mergeCell ref="C48:D48"/>
    <mergeCell ref="O41:V42"/>
    <mergeCell ref="C42:D42"/>
    <mergeCell ref="C43:D43"/>
    <mergeCell ref="C44:D44"/>
    <mergeCell ref="O44:V44"/>
    <mergeCell ref="M48:V49"/>
    <mergeCell ref="C38:D38"/>
    <mergeCell ref="C39:D39"/>
    <mergeCell ref="C40:D40"/>
    <mergeCell ref="C41:D41"/>
    <mergeCell ref="C59:D59"/>
    <mergeCell ref="C49:D49"/>
    <mergeCell ref="C50:D50"/>
    <mergeCell ref="C57:D57"/>
    <mergeCell ref="G28:G29"/>
    <mergeCell ref="I28:I29"/>
    <mergeCell ref="C31:D31"/>
    <mergeCell ref="C32:D32"/>
    <mergeCell ref="C34:D34"/>
    <mergeCell ref="C33:D33"/>
    <mergeCell ref="C27:D27"/>
    <mergeCell ref="C28:D29"/>
    <mergeCell ref="C20:D20"/>
    <mergeCell ref="C2:I2"/>
    <mergeCell ref="O6:O7"/>
    <mergeCell ref="C5:V5"/>
    <mergeCell ref="C15:D15"/>
    <mergeCell ref="C16:D16"/>
    <mergeCell ref="C17:D17"/>
    <mergeCell ref="C18:D18"/>
    <mergeCell ref="C19:D19"/>
    <mergeCell ref="C21:D21"/>
    <mergeCell ref="C22:D22"/>
    <mergeCell ref="C23:D23"/>
    <mergeCell ref="C25:D25"/>
    <mergeCell ref="C26:D26"/>
    <mergeCell ref="AA9:AB9"/>
    <mergeCell ref="AI9:AO10"/>
    <mergeCell ref="C10:D10"/>
    <mergeCell ref="C11:D11"/>
    <mergeCell ref="AI11:AO13"/>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B00-000000000000}"/>
    <dataValidation allowBlank="1" showErrorMessage="1" sqref="C50:D50" xr:uid="{00000000-0002-0000-0B00-000001000000}"/>
    <dataValidation allowBlank="1" showErrorMessage="1" promptTitle="CEN/TR 15941:2010" prompt="Sustainability of construction works - Environmental product declarations - Methodology for selection and use of generic data, BSi" sqref="C33:D33" xr:uid="{00000000-0002-0000-0B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B00-000003000000}"/>
    <dataValidation allowBlank="1" showInputMessage="1" showErrorMessage="1" promptTitle="EN 15978:2011" prompt="Sustainability of construction works - assessment of environmental performance of buildings - calculation method, BSi" sqref="C28" xr:uid="{00000000-0002-0000-0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B00-000005000000}"/>
    <dataValidation allowBlank="1" showInputMessage="1" showErrorMessage="1" promptTitle="ISO 21930:2007" prompt="Sustainability in building construction- Environmental declaration of building products, BSi" sqref="C42:D42" xr:uid="{00000000-0002-0000-0B00-000006000000}"/>
    <dataValidation type="list" allowBlank="1" showInputMessage="1" showErrorMessage="1" sqref="N44:V44" xr:uid="{00000000-0002-0000-0B00-000007000000}">
      <formula1>"Industrial, All others"</formula1>
    </dataValidation>
    <dataValidation type="list" allowBlank="1" showInputMessage="1" showErrorMessage="1" sqref="V28:V34 I38:I40 I26:I28 I9:I11 I15:I19 I42:I44 R28:R34 R36:R37 V36:V37 R10:R26 I62:I65 I32:I34 I48:I50 V10:V26" xr:uid="{00000000-0002-0000-0B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94.15" customHeight="1" thickBot="1">
      <c r="A5" s="157"/>
      <c r="B5" s="158"/>
      <c r="C5" s="472" t="s">
        <v>163</v>
      </c>
      <c r="D5" s="473"/>
      <c r="E5" s="473"/>
      <c r="F5" s="473"/>
      <c r="G5" s="473"/>
      <c r="H5" s="473"/>
      <c r="I5" s="473"/>
      <c r="J5" s="473"/>
      <c r="K5" s="473"/>
      <c r="L5" s="473"/>
      <c r="M5" s="473"/>
      <c r="N5" s="473"/>
      <c r="O5" s="473"/>
      <c r="P5" s="473"/>
      <c r="Q5" s="473"/>
      <c r="R5" s="473"/>
      <c r="S5" s="473"/>
      <c r="T5" s="473"/>
      <c r="U5" s="473"/>
      <c r="V5" s="474"/>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543" t="s">
        <v>170</v>
      </c>
      <c r="AJ9" s="543"/>
      <c r="AK9" s="543"/>
      <c r="AL9" s="543"/>
      <c r="AM9" s="543"/>
      <c r="AN9" s="543"/>
      <c r="AO9" s="543"/>
      <c r="AP9" s="146"/>
      <c r="AQ9" s="146"/>
      <c r="AR9" s="146"/>
      <c r="AS9" s="146"/>
      <c r="AT9" s="146"/>
      <c r="AU9" s="146"/>
      <c r="AV9" s="146"/>
      <c r="AW9" s="146"/>
      <c r="AX9" s="146"/>
      <c r="AY9" s="146"/>
      <c r="AZ9" s="146"/>
      <c r="BA9" s="146"/>
    </row>
    <row r="10" spans="1:53" ht="18" customHeight="1">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543"/>
      <c r="AJ10" s="543"/>
      <c r="AK10" s="543"/>
      <c r="AL10" s="543"/>
      <c r="AM10" s="543"/>
      <c r="AN10" s="543"/>
      <c r="AO10" s="543"/>
      <c r="AP10" s="146"/>
      <c r="AQ10" s="146"/>
      <c r="AR10" s="146"/>
      <c r="AS10" s="146"/>
      <c r="AT10" s="146"/>
      <c r="AU10" s="146"/>
      <c r="AV10" s="146"/>
      <c r="AW10" s="146"/>
      <c r="AX10" s="146"/>
      <c r="AY10" s="146"/>
      <c r="AZ10" s="146"/>
      <c r="BA10" s="146"/>
    </row>
    <row r="11" spans="1:53" ht="18" customHeight="1">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544" t="s">
        <v>171</v>
      </c>
      <c r="AJ11" s="544"/>
      <c r="AK11" s="544"/>
      <c r="AL11" s="544"/>
      <c r="AM11" s="544"/>
      <c r="AN11" s="544"/>
      <c r="AO11" s="544"/>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344" t="s">
        <v>23</v>
      </c>
      <c r="N12" s="203"/>
      <c r="O12" s="204" t="s">
        <v>21</v>
      </c>
      <c r="P12" s="205">
        <v>2</v>
      </c>
      <c r="Q12" s="203"/>
      <c r="R12" s="90" t="s">
        <v>49</v>
      </c>
      <c r="S12" s="203"/>
      <c r="T12" s="87">
        <f t="shared" ref="T12:T27" si="0">IF(R12="Y",P12*$L$10,"")</f>
        <v>2</v>
      </c>
      <c r="U12" s="203"/>
      <c r="V12" s="206" t="s">
        <v>49</v>
      </c>
      <c r="W12" s="207">
        <f t="shared" ref="W12:W27" si="1">IF(V12="Y", T12, 0)</f>
        <v>2</v>
      </c>
      <c r="X12" s="149">
        <f>IF(OR(R12="N",W12&gt;0),1,0)</f>
        <v>1</v>
      </c>
      <c r="Y12" s="149"/>
      <c r="Z12" s="149"/>
      <c r="AA12" s="208">
        <f>K11</f>
        <v>1</v>
      </c>
      <c r="AB12" s="146"/>
      <c r="AC12" s="146"/>
      <c r="AD12" s="146"/>
      <c r="AE12" s="146"/>
      <c r="AF12" s="146"/>
      <c r="AG12" s="146"/>
      <c r="AH12" s="146"/>
      <c r="AI12" s="544"/>
      <c r="AJ12" s="544"/>
      <c r="AK12" s="544"/>
      <c r="AL12" s="544"/>
      <c r="AM12" s="544"/>
      <c r="AN12" s="544"/>
      <c r="AO12" s="544"/>
      <c r="AP12" s="146"/>
      <c r="AQ12" s="146"/>
      <c r="AR12" s="146"/>
      <c r="AS12" s="146"/>
      <c r="AT12" s="146"/>
      <c r="AU12" s="146"/>
      <c r="AV12" s="146"/>
      <c r="AW12" s="146"/>
      <c r="AX12" s="146"/>
      <c r="AY12" s="146"/>
      <c r="AZ12" s="146"/>
      <c r="BA12" s="146"/>
    </row>
    <row r="13" spans="1:53" ht="15.6" customHeight="1">
      <c r="C13" s="521" t="s">
        <v>69</v>
      </c>
      <c r="D13" s="521"/>
      <c r="E13" s="190">
        <v>2</v>
      </c>
      <c r="F13" s="85"/>
      <c r="G13" s="83">
        <f>E13*$A$10</f>
        <v>4</v>
      </c>
      <c r="H13" s="85"/>
      <c r="I13" s="200" t="s">
        <v>49</v>
      </c>
      <c r="J13" s="190">
        <f>IF(I13="Y",G13,0)</f>
        <v>4</v>
      </c>
      <c r="K13" s="122"/>
      <c r="L13" s="201"/>
      <c r="M13" s="344" t="s">
        <v>9</v>
      </c>
      <c r="N13" s="85"/>
      <c r="O13" s="204" t="s">
        <v>21</v>
      </c>
      <c r="P13" s="205">
        <v>2</v>
      </c>
      <c r="Q13" s="85"/>
      <c r="R13" s="90" t="s">
        <v>49</v>
      </c>
      <c r="S13" s="85"/>
      <c r="T13" s="87">
        <f t="shared" si="0"/>
        <v>2</v>
      </c>
      <c r="U13" s="85"/>
      <c r="V13" s="206" t="s">
        <v>49</v>
      </c>
      <c r="W13" s="207">
        <f t="shared" si="1"/>
        <v>2</v>
      </c>
      <c r="X13" s="149">
        <f>IF(OR(R13="N",W13&gt;0),1,0)</f>
        <v>1</v>
      </c>
      <c r="Y13" s="149"/>
      <c r="Z13" s="209"/>
      <c r="AA13" s="210">
        <f>K17</f>
        <v>1</v>
      </c>
      <c r="AB13" s="146"/>
      <c r="AC13" s="146"/>
      <c r="AD13" s="146"/>
      <c r="AE13" s="146"/>
      <c r="AF13" s="146"/>
      <c r="AG13" s="146"/>
      <c r="AH13" s="146"/>
      <c r="AI13" s="544"/>
      <c r="AJ13" s="544"/>
      <c r="AK13" s="544"/>
      <c r="AL13" s="544"/>
      <c r="AM13" s="544"/>
      <c r="AN13" s="544"/>
      <c r="AO13" s="544"/>
      <c r="AP13" s="146"/>
      <c r="AQ13" s="146"/>
      <c r="AR13" s="146"/>
      <c r="AS13" s="146"/>
      <c r="AT13" s="146"/>
      <c r="AU13" s="146"/>
      <c r="AV13" s="146"/>
      <c r="AW13" s="146"/>
      <c r="AX13" s="146"/>
      <c r="AY13" s="146"/>
      <c r="AZ13" s="146"/>
      <c r="BA13" s="146"/>
    </row>
    <row r="14" spans="1:53" ht="15.6" customHeight="1">
      <c r="C14" s="146"/>
      <c r="D14" s="211" t="s">
        <v>56</v>
      </c>
      <c r="E14" s="146"/>
      <c r="F14" s="135"/>
      <c r="G14" s="100">
        <f>SUM(G11:G13)</f>
        <v>8</v>
      </c>
      <c r="H14" s="135"/>
      <c r="I14" s="101">
        <f>SUM(J11:J13)</f>
        <v>8</v>
      </c>
      <c r="J14" s="190"/>
      <c r="K14" s="122"/>
      <c r="L14" s="201"/>
      <c r="M14" s="344" t="s">
        <v>6</v>
      </c>
      <c r="N14" s="85"/>
      <c r="O14" s="212"/>
      <c r="P14" s="205">
        <v>2</v>
      </c>
      <c r="Q14" s="85"/>
      <c r="R14" s="90" t="s">
        <v>49</v>
      </c>
      <c r="S14" s="85"/>
      <c r="T14" s="87">
        <f t="shared" si="0"/>
        <v>2</v>
      </c>
      <c r="U14" s="85"/>
      <c r="V14" s="206" t="s">
        <v>49</v>
      </c>
      <c r="W14" s="207">
        <f t="shared" si="1"/>
        <v>2</v>
      </c>
      <c r="X14" s="149"/>
      <c r="Y14" s="149"/>
      <c r="Z14" s="209"/>
      <c r="AA14" s="210">
        <f>K28</f>
        <v>1</v>
      </c>
      <c r="AB14" s="146"/>
      <c r="AC14" s="146"/>
      <c r="AD14" s="146"/>
      <c r="AE14" s="146"/>
      <c r="AF14" s="146"/>
      <c r="AG14" s="146"/>
      <c r="AH14" s="146"/>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344" t="s">
        <v>14</v>
      </c>
      <c r="N15" s="85"/>
      <c r="O15" s="204" t="s">
        <v>21</v>
      </c>
      <c r="P15" s="205">
        <v>2</v>
      </c>
      <c r="Q15" s="85"/>
      <c r="R15" s="90" t="s">
        <v>49</v>
      </c>
      <c r="S15" s="85"/>
      <c r="T15" s="87">
        <f t="shared" si="0"/>
        <v>2</v>
      </c>
      <c r="U15" s="85"/>
      <c r="V15" s="206" t="s">
        <v>49</v>
      </c>
      <c r="W15" s="207">
        <f t="shared" si="1"/>
        <v>2</v>
      </c>
      <c r="X15" s="149">
        <f>IF(OR(R15="N",W15&gt;0),1,0)</f>
        <v>1</v>
      </c>
      <c r="Y15" s="149"/>
      <c r="Z15" s="209"/>
      <c r="AA15" s="210">
        <f>SUM(K34:K36)</f>
        <v>2</v>
      </c>
      <c r="AB15" s="146"/>
      <c r="AC15" s="146"/>
      <c r="AD15" s="146"/>
      <c r="AE15" s="146"/>
      <c r="AF15" s="146"/>
      <c r="AG15" s="186" t="s">
        <v>77</v>
      </c>
      <c r="AH15" s="146"/>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344" t="s">
        <v>22</v>
      </c>
      <c r="N16" s="85"/>
      <c r="O16" s="347"/>
      <c r="P16" s="205">
        <v>2</v>
      </c>
      <c r="Q16" s="85"/>
      <c r="R16" s="90" t="s">
        <v>49</v>
      </c>
      <c r="S16" s="85"/>
      <c r="T16" s="87">
        <f t="shared" si="0"/>
        <v>2</v>
      </c>
      <c r="U16" s="85"/>
      <c r="V16" s="206" t="s">
        <v>49</v>
      </c>
      <c r="W16" s="207">
        <f t="shared" si="1"/>
        <v>2</v>
      </c>
      <c r="X16" s="149"/>
      <c r="Y16" s="149"/>
      <c r="Z16" s="209"/>
      <c r="AA16" s="210">
        <f>SUM(K40:K46)</f>
        <v>4</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49</v>
      </c>
      <c r="J17" s="190">
        <f>IF(I17="Y",G17,0)</f>
        <v>2</v>
      </c>
      <c r="K17" s="121">
        <f>IF(OR(J17,J18,J19,J20,J21&gt;0),1,0)</f>
        <v>1</v>
      </c>
      <c r="M17" s="344" t="s">
        <v>36</v>
      </c>
      <c r="N17" s="85"/>
      <c r="O17" s="204" t="s">
        <v>21</v>
      </c>
      <c r="P17" s="205">
        <v>2</v>
      </c>
      <c r="Q17" s="85"/>
      <c r="R17" s="90" t="s">
        <v>49</v>
      </c>
      <c r="S17" s="85"/>
      <c r="T17" s="87">
        <f t="shared" si="0"/>
        <v>2</v>
      </c>
      <c r="U17" s="85"/>
      <c r="V17" s="20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49</v>
      </c>
      <c r="J18" s="190">
        <f>IF(I18="Y",G18,0)</f>
        <v>4</v>
      </c>
      <c r="K18" s="121"/>
      <c r="M18" s="344" t="s">
        <v>7</v>
      </c>
      <c r="N18" s="85"/>
      <c r="O18" s="347"/>
      <c r="P18" s="205">
        <v>1</v>
      </c>
      <c r="Q18" s="85"/>
      <c r="R18" s="90" t="s">
        <v>49</v>
      </c>
      <c r="S18" s="85"/>
      <c r="T18" s="87">
        <f t="shared" si="0"/>
        <v>1</v>
      </c>
      <c r="U18" s="85"/>
      <c r="V18" s="20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344" t="s">
        <v>41</v>
      </c>
      <c r="N19" s="85"/>
      <c r="O19" s="347"/>
      <c r="P19" s="205">
        <v>1</v>
      </c>
      <c r="Q19" s="85"/>
      <c r="R19" s="90" t="s">
        <v>49</v>
      </c>
      <c r="S19" s="85"/>
      <c r="T19" s="87">
        <f t="shared" si="0"/>
        <v>1</v>
      </c>
      <c r="U19" s="85"/>
      <c r="V19" s="20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49</v>
      </c>
      <c r="J20" s="190">
        <f>IF(I20="Y",G20,0)</f>
        <v>8</v>
      </c>
      <c r="K20" s="121"/>
      <c r="M20" s="344" t="s">
        <v>40</v>
      </c>
      <c r="N20" s="85"/>
      <c r="O20" s="347"/>
      <c r="P20" s="205">
        <v>1</v>
      </c>
      <c r="Q20" s="85"/>
      <c r="R20" s="90" t="s">
        <v>49</v>
      </c>
      <c r="S20" s="85"/>
      <c r="T20" s="87">
        <f t="shared" si="0"/>
        <v>1</v>
      </c>
      <c r="U20" s="85"/>
      <c r="V20" s="20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49</v>
      </c>
      <c r="J21" s="190">
        <f>IF(I21="Y",G21,0)</f>
        <v>12</v>
      </c>
      <c r="K21" s="121"/>
      <c r="M21" s="344" t="s">
        <v>15</v>
      </c>
      <c r="N21" s="85"/>
      <c r="O21" s="347"/>
      <c r="P21" s="205">
        <v>1</v>
      </c>
      <c r="Q21" s="85"/>
      <c r="R21" s="90" t="s">
        <v>49</v>
      </c>
      <c r="S21" s="85"/>
      <c r="T21" s="87">
        <f t="shared" si="0"/>
        <v>1</v>
      </c>
      <c r="U21" s="85"/>
      <c r="V21" s="20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344" t="s">
        <v>10</v>
      </c>
      <c r="N22" s="85"/>
      <c r="O22" s="204" t="s">
        <v>21</v>
      </c>
      <c r="P22" s="205">
        <v>1</v>
      </c>
      <c r="Q22" s="85"/>
      <c r="R22" s="90" t="s">
        <v>49</v>
      </c>
      <c r="S22" s="85"/>
      <c r="T22" s="87">
        <f t="shared" si="0"/>
        <v>1</v>
      </c>
      <c r="U22" s="85"/>
      <c r="V22" s="20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344" t="s">
        <v>8</v>
      </c>
      <c r="N23" s="85"/>
      <c r="O23" s="204" t="s">
        <v>21</v>
      </c>
      <c r="P23" s="205">
        <v>1</v>
      </c>
      <c r="Q23" s="85"/>
      <c r="R23" s="90" t="s">
        <v>49</v>
      </c>
      <c r="S23" s="85"/>
      <c r="T23" s="87">
        <f t="shared" si="0"/>
        <v>1</v>
      </c>
      <c r="U23" s="85"/>
      <c r="V23" s="20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344" t="s">
        <v>37</v>
      </c>
      <c r="N24" s="85"/>
      <c r="O24" s="347"/>
      <c r="P24" s="205">
        <v>1</v>
      </c>
      <c r="Q24" s="85"/>
      <c r="R24" s="90" t="s">
        <v>49</v>
      </c>
      <c r="S24" s="85"/>
      <c r="T24" s="87">
        <f t="shared" si="0"/>
        <v>1</v>
      </c>
      <c r="U24" s="85"/>
      <c r="V24" s="20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344" t="s">
        <v>59</v>
      </c>
      <c r="N25" s="85"/>
      <c r="O25" s="347"/>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344" t="s">
        <v>11</v>
      </c>
      <c r="N26" s="85"/>
      <c r="O26" s="347"/>
      <c r="P26" s="205">
        <v>0.5</v>
      </c>
      <c r="Q26" s="85"/>
      <c r="R26" s="90" t="s">
        <v>49</v>
      </c>
      <c r="S26" s="85"/>
      <c r="T26" s="87">
        <f t="shared" si="0"/>
        <v>0.5</v>
      </c>
      <c r="U26" s="85"/>
      <c r="V26" s="20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344" t="s">
        <v>13</v>
      </c>
      <c r="N27" s="85"/>
      <c r="O27" s="347"/>
      <c r="P27" s="205">
        <v>0.5</v>
      </c>
      <c r="Q27" s="85"/>
      <c r="R27" s="90" t="s">
        <v>49</v>
      </c>
      <c r="S27" s="85"/>
      <c r="T27" s="87">
        <f t="shared" si="0"/>
        <v>0.5</v>
      </c>
      <c r="U27" s="85"/>
      <c r="V27" s="20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0</v>
      </c>
      <c r="D28" s="523"/>
      <c r="E28" s="219">
        <v>2</v>
      </c>
      <c r="F28" s="85"/>
      <c r="G28" s="83">
        <f>E28*$A$27</f>
        <v>4</v>
      </c>
      <c r="H28" s="85"/>
      <c r="I28" s="200" t="s">
        <v>49</v>
      </c>
      <c r="J28" s="190">
        <f>IF(I28="Y",G28,0)</f>
        <v>4</v>
      </c>
      <c r="K28" s="121">
        <f>IF(OR(J28,J29,J30&gt;0),1,0)</f>
        <v>1</v>
      </c>
      <c r="M28" s="344" t="s">
        <v>12</v>
      </c>
      <c r="N28" s="223"/>
      <c r="O28" s="347"/>
      <c r="P28" s="205">
        <v>0.5</v>
      </c>
      <c r="Q28" s="223"/>
      <c r="R28" s="90" t="s">
        <v>49</v>
      </c>
      <c r="S28" s="223"/>
      <c r="T28" s="87">
        <f>IF(R28="Y",P28*$L$10,"")</f>
        <v>0.5</v>
      </c>
      <c r="U28" s="223"/>
      <c r="V28" s="20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49</v>
      </c>
      <c r="J30" s="190">
        <f>IF(I30="Y",G30,0)</f>
        <v>2</v>
      </c>
      <c r="K30" s="121"/>
      <c r="M30" s="345" t="s">
        <v>28</v>
      </c>
      <c r="N30" s="203"/>
      <c r="O30" s="346"/>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345" t="s">
        <v>20</v>
      </c>
      <c r="N31" s="85"/>
      <c r="O31" s="346"/>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345" t="s">
        <v>17</v>
      </c>
      <c r="N32" s="85"/>
      <c r="O32" s="346"/>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345" t="s">
        <v>19</v>
      </c>
      <c r="N33" s="85"/>
      <c r="O33" s="346"/>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49</v>
      </c>
      <c r="J34" s="190">
        <f>IF(I34="Y",G34,0)</f>
        <v>0</v>
      </c>
      <c r="K34" s="121">
        <f>IF(I34="Y",1,0)</f>
        <v>1</v>
      </c>
      <c r="M34" s="345" t="s">
        <v>18</v>
      </c>
      <c r="N34" s="85"/>
      <c r="O34" s="346"/>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2" t="s">
        <v>156</v>
      </c>
      <c r="D35" s="412"/>
      <c r="E35" s="219">
        <v>2.5</v>
      </c>
      <c r="F35" s="85"/>
      <c r="G35" s="83">
        <f>E35*$A$33</f>
        <v>5</v>
      </c>
      <c r="H35" s="85"/>
      <c r="I35" s="200" t="s">
        <v>50</v>
      </c>
      <c r="J35" s="190">
        <f>IF(I35="Y",G35,0)</f>
        <v>0</v>
      </c>
      <c r="K35" s="121">
        <f>IF(I35="Y",1,0)</f>
        <v>0</v>
      </c>
      <c r="M35" s="345" t="s">
        <v>26</v>
      </c>
      <c r="N35" s="85"/>
      <c r="O35" s="346"/>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344" t="s">
        <v>16</v>
      </c>
      <c r="N36" s="85"/>
      <c r="O36" s="347"/>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345" t="s">
        <v>30</v>
      </c>
      <c r="N38" s="85"/>
      <c r="O38" s="346"/>
      <c r="P38" s="205">
        <v>1</v>
      </c>
      <c r="Q38" s="85"/>
      <c r="R38" s="90" t="s">
        <v>49</v>
      </c>
      <c r="S38" s="85"/>
      <c r="T38" s="87">
        <f>IF(R38="Y",P38*$L$10,"")</f>
        <v>1</v>
      </c>
      <c r="U38" s="85"/>
      <c r="V38" s="20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345" t="s">
        <v>31</v>
      </c>
      <c r="N39" s="223"/>
      <c r="O39" s="346"/>
      <c r="P39" s="205">
        <v>0.5</v>
      </c>
      <c r="Q39" s="223"/>
      <c r="R39" s="90" t="s">
        <v>49</v>
      </c>
      <c r="S39" s="223"/>
      <c r="T39" s="87">
        <f>IF(R39="Y",P39*$L$10,"")</f>
        <v>0.5</v>
      </c>
      <c r="U39" s="223"/>
      <c r="V39" s="20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22</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0.83</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49</v>
      </c>
      <c r="J44" s="190">
        <f t="shared" si="5"/>
        <v>12</v>
      </c>
      <c r="K44" s="121">
        <f t="shared" si="6"/>
        <v>1</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39" t="s">
        <v>56</v>
      </c>
      <c r="E47" s="146"/>
      <c r="F47" s="135"/>
      <c r="G47" s="100">
        <f>MAX(G40:G46)</f>
        <v>20</v>
      </c>
      <c r="H47" s="135"/>
      <c r="I47" s="104">
        <f>MAX(J40:J46)</f>
        <v>16</v>
      </c>
      <c r="J47" s="232"/>
      <c r="K47" s="121"/>
      <c r="M47" s="545" t="s">
        <v>62</v>
      </c>
      <c r="N47" s="247"/>
      <c r="O47" s="445">
        <f>IF(AA25=0,0,VLOOKUP(O43,Lookups!A2:C10,IF(O46="Industrial",2,3),TRUE))</f>
        <v>5</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61</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28" t="s">
        <v>94</v>
      </c>
      <c r="D68" s="528"/>
      <c r="E68" s="219"/>
      <c r="F68" s="229"/>
      <c r="G68" s="497" t="s">
        <v>93</v>
      </c>
      <c r="H68" s="498"/>
      <c r="I68" s="499"/>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497" t="s">
        <v>92</v>
      </c>
      <c r="H70" s="498"/>
      <c r="I70" s="499"/>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497" t="s">
        <v>92</v>
      </c>
      <c r="H71" s="498"/>
      <c r="I71" s="499"/>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497" t="s">
        <v>92</v>
      </c>
      <c r="H72" s="498"/>
      <c r="I72" s="499"/>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28" t="s">
        <v>110</v>
      </c>
      <c r="D73" s="528"/>
      <c r="E73" s="219"/>
      <c r="F73" s="229"/>
      <c r="G73" s="497" t="s">
        <v>92</v>
      </c>
      <c r="H73" s="498"/>
      <c r="I73" s="499"/>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0" t="s">
        <v>101</v>
      </c>
      <c r="D74" s="540"/>
      <c r="E74" s="219"/>
      <c r="F74" s="229"/>
      <c r="G74" s="497" t="s">
        <v>92</v>
      </c>
      <c r="H74" s="498"/>
      <c r="I74" s="499"/>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I9:AO10"/>
    <mergeCell ref="AI11:AO13"/>
    <mergeCell ref="C72:D72"/>
    <mergeCell ref="G72:I72"/>
    <mergeCell ref="C73:D73"/>
    <mergeCell ref="G73:I73"/>
    <mergeCell ref="C63:D63"/>
    <mergeCell ref="C64:D64"/>
    <mergeCell ref="C65:D65"/>
    <mergeCell ref="C66:D66"/>
    <mergeCell ref="C67:D67"/>
    <mergeCell ref="C62:D62"/>
    <mergeCell ref="C45:D45"/>
    <mergeCell ref="C46:D46"/>
    <mergeCell ref="O46:V46"/>
    <mergeCell ref="M47:M48"/>
    <mergeCell ref="C74:D74"/>
    <mergeCell ref="G74:I74"/>
    <mergeCell ref="G68:I68"/>
    <mergeCell ref="C69:D69"/>
    <mergeCell ref="C70:D70"/>
    <mergeCell ref="G70:I70"/>
    <mergeCell ref="C71:D71"/>
    <mergeCell ref="G71:I71"/>
    <mergeCell ref="C68:D68"/>
    <mergeCell ref="O47:V48"/>
    <mergeCell ref="O49:V49"/>
    <mergeCell ref="C50:D50"/>
    <mergeCell ref="C51:D51"/>
    <mergeCell ref="C52:D52"/>
    <mergeCell ref="C59:D59"/>
    <mergeCell ref="C61:D61"/>
    <mergeCell ref="O43:V44"/>
    <mergeCell ref="C44:D44"/>
    <mergeCell ref="G30:G31"/>
    <mergeCell ref="I30:I31"/>
    <mergeCell ref="C33:D33"/>
    <mergeCell ref="C34:D34"/>
    <mergeCell ref="C35:D35"/>
    <mergeCell ref="C36:D36"/>
    <mergeCell ref="C30:D31"/>
    <mergeCell ref="C40:D40"/>
    <mergeCell ref="C41:D41"/>
    <mergeCell ref="C42:D42"/>
    <mergeCell ref="C43:D43"/>
    <mergeCell ref="M43:M44"/>
    <mergeCell ref="C24:D24"/>
    <mergeCell ref="C25:D25"/>
    <mergeCell ref="C27:D27"/>
    <mergeCell ref="C28:D28"/>
    <mergeCell ref="C29:D29"/>
    <mergeCell ref="C23:D23"/>
    <mergeCell ref="C2:I2"/>
    <mergeCell ref="O7:O8"/>
    <mergeCell ref="AA11:AB11"/>
    <mergeCell ref="C12:D12"/>
    <mergeCell ref="C13:D13"/>
    <mergeCell ref="C17:D17"/>
    <mergeCell ref="C5:V5"/>
    <mergeCell ref="C18:D18"/>
    <mergeCell ref="C19:D19"/>
    <mergeCell ref="C20:D20"/>
    <mergeCell ref="C21:D21"/>
    <mergeCell ref="C22:D22"/>
  </mergeCells>
  <dataValidations count="9">
    <dataValidation allowBlank="1" showErrorMessage="1" sqref="C52:D52" xr:uid="{00000000-0002-0000-0C00-000000000000}"/>
    <dataValidation allowBlank="1" showErrorMessage="1" promptTitle="CEN/TR 15941:2010" prompt="Sustainability of construction works - Environmental product declarations - Methodology for selection and use of generic data, BSi" sqref="C35:D35" xr:uid="{00000000-0002-0000-0C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0C00-000002000000}"/>
    <dataValidation allowBlank="1" showInputMessage="1" showErrorMessage="1" promptTitle="EN 15978:2011" prompt="Sustainability of construction works - assessment of environmental performance of buildings - calculation method, BSi" sqref="C30" xr:uid="{00000000-0002-0000-0C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C00-000004000000}"/>
    <dataValidation allowBlank="1" showInputMessage="1" showErrorMessage="1" promptTitle="ISO 21930:2007" prompt="Sustainability in building construction- Environmental declaration of building products, BSi" sqref="C44:D44" xr:uid="{00000000-0002-0000-0C00-000005000000}"/>
    <dataValidation type="list" allowBlank="1" showInputMessage="1" showErrorMessage="1" sqref="N46:V46" xr:uid="{00000000-0002-0000-0C00-000006000000}">
      <formula1>"Industrial, All others"</formula1>
    </dataValidation>
    <dataValidation type="list" allowBlank="1" showInputMessage="1" showErrorMessage="1" sqref="V30:V36 V12:V28 I50:I52 I28:I30 I34:I36 I17:I21 R30:R36 R38:R39 V38:V39 R12:R28 I11:I13 I40:I42 I44:I46 I64:I67" xr:uid="{00000000-0002-0000-0C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0C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89.25" customHeight="1" thickBot="1">
      <c r="A5" s="157"/>
      <c r="B5" s="158"/>
      <c r="C5" s="472" t="s">
        <v>143</v>
      </c>
      <c r="D5" s="473"/>
      <c r="E5" s="473"/>
      <c r="F5" s="473"/>
      <c r="G5" s="473"/>
      <c r="H5" s="473"/>
      <c r="I5" s="473"/>
      <c r="J5" s="473"/>
      <c r="K5" s="473"/>
      <c r="L5" s="473"/>
      <c r="M5" s="473"/>
      <c r="N5" s="473"/>
      <c r="O5" s="473"/>
      <c r="P5" s="473"/>
      <c r="Q5" s="473"/>
      <c r="R5" s="473"/>
      <c r="S5" s="473"/>
      <c r="T5" s="473"/>
      <c r="U5" s="473"/>
      <c r="V5" s="474"/>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0" t="s">
        <v>170</v>
      </c>
      <c r="AJ12" s="410"/>
      <c r="AK12" s="410"/>
      <c r="AL12" s="410"/>
      <c r="AM12" s="410"/>
      <c r="AN12" s="410"/>
      <c r="AO12" s="410"/>
      <c r="AP12" s="146"/>
      <c r="AQ12" s="146"/>
      <c r="AR12" s="146"/>
      <c r="AS12" s="146"/>
      <c r="AT12" s="146"/>
      <c r="AU12" s="146"/>
      <c r="AV12" s="146"/>
      <c r="AW12" s="146"/>
      <c r="AX12" s="146"/>
      <c r="AY12" s="146"/>
      <c r="AZ12" s="146"/>
      <c r="BA12" s="146"/>
    </row>
    <row r="13" spans="1:53" ht="15.75">
      <c r="C13" s="521" t="s">
        <v>69</v>
      </c>
      <c r="D13" s="521"/>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0"/>
      <c r="AJ13" s="410"/>
      <c r="AK13" s="410"/>
      <c r="AL13" s="410"/>
      <c r="AM13" s="410"/>
      <c r="AN13" s="410"/>
      <c r="AO13" s="410"/>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206" t="s">
        <v>50</v>
      </c>
      <c r="W14" s="207">
        <f t="shared" si="1"/>
        <v>0</v>
      </c>
      <c r="X14" s="149"/>
      <c r="Y14" s="149"/>
      <c r="Z14" s="209"/>
      <c r="AA14" s="210">
        <f>K28</f>
        <v>1</v>
      </c>
      <c r="AB14" s="146"/>
      <c r="AC14" s="146"/>
      <c r="AD14" s="146"/>
      <c r="AE14" s="146"/>
      <c r="AF14" s="146"/>
      <c r="AG14" s="146"/>
      <c r="AH14" s="146"/>
      <c r="AI14" s="411" t="s">
        <v>171</v>
      </c>
      <c r="AJ14" s="411"/>
      <c r="AK14" s="411"/>
      <c r="AL14" s="411"/>
      <c r="AM14" s="411"/>
      <c r="AN14" s="411"/>
      <c r="AO14" s="411"/>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206" t="s">
        <v>50</v>
      </c>
      <c r="W16" s="207">
        <f t="shared" si="1"/>
        <v>0</v>
      </c>
      <c r="X16" s="149"/>
      <c r="Y16" s="149"/>
      <c r="Z16" s="209"/>
      <c r="AA16" s="210">
        <f>SUM(K40:K46)</f>
        <v>3</v>
      </c>
      <c r="AB16" s="146"/>
      <c r="AC16" s="146"/>
      <c r="AD16" s="146"/>
      <c r="AE16" s="146"/>
      <c r="AF16" s="146"/>
      <c r="AG16" s="146"/>
      <c r="AH16" s="146"/>
      <c r="AI16" s="411"/>
      <c r="AJ16" s="411"/>
      <c r="AK16" s="411"/>
      <c r="AL16" s="411"/>
      <c r="AM16" s="411"/>
      <c r="AN16" s="411"/>
      <c r="AO16" s="411"/>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50</v>
      </c>
      <c r="J17" s="190">
        <f>IF(I17="Y",G17,0)</f>
        <v>0</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50</v>
      </c>
      <c r="J18" s="190">
        <f>IF(I18="Y",G18,0)</f>
        <v>0</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50</v>
      </c>
      <c r="J20" s="190">
        <f>IF(I20="Y",G20,0)</f>
        <v>0</v>
      </c>
      <c r="K20" s="121"/>
      <c r="M20" s="202" t="s">
        <v>40</v>
      </c>
      <c r="N20" s="85"/>
      <c r="O20" s="212"/>
      <c r="P20" s="205">
        <v>1</v>
      </c>
      <c r="Q20" s="85"/>
      <c r="R20" s="90" t="s">
        <v>49</v>
      </c>
      <c r="S20" s="85"/>
      <c r="T20" s="87">
        <f t="shared" si="0"/>
        <v>1</v>
      </c>
      <c r="U20" s="85"/>
      <c r="V20" s="326" t="s">
        <v>50</v>
      </c>
      <c r="W20" s="207">
        <f t="shared" si="1"/>
        <v>0</v>
      </c>
      <c r="X20" s="149">
        <f>IF(OR(R20="N",W20&gt;0),1,0)</f>
        <v>0</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50</v>
      </c>
      <c r="J21" s="190">
        <f>IF(I21="Y",G21,0)</f>
        <v>0</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6</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202" t="s">
        <v>13</v>
      </c>
      <c r="N27" s="85"/>
      <c r="O27" s="212"/>
      <c r="P27" s="205">
        <v>0.5</v>
      </c>
      <c r="Q27" s="85"/>
      <c r="R27" s="90" t="s">
        <v>49</v>
      </c>
      <c r="S27" s="85"/>
      <c r="T27" s="87">
        <f t="shared" si="0"/>
        <v>0.5</v>
      </c>
      <c r="U27" s="85"/>
      <c r="V27" s="206" t="s">
        <v>50</v>
      </c>
      <c r="W27" s="207">
        <f t="shared" si="1"/>
        <v>0</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160</v>
      </c>
      <c r="D28" s="523"/>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50</v>
      </c>
      <c r="J29" s="190">
        <f>IF(I29="Y",G29,0)</f>
        <v>0</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50</v>
      </c>
      <c r="J30" s="190">
        <f>IF(I30="Y",G30,0)</f>
        <v>0</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4</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49</v>
      </c>
      <c r="J34" s="190">
        <f>IF(I34="Y",G34,0)</f>
        <v>0</v>
      </c>
      <c r="K34" s="121">
        <f>IF(I34="Y",1,0)</f>
        <v>1</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2" t="s">
        <v>156</v>
      </c>
      <c r="D35" s="412"/>
      <c r="E35" s="219">
        <v>2.5</v>
      </c>
      <c r="F35" s="85"/>
      <c r="G35" s="83">
        <f>E35*$A$33</f>
        <v>5</v>
      </c>
      <c r="H35" s="85"/>
      <c r="I35" s="200" t="s">
        <v>50</v>
      </c>
      <c r="J35" s="190">
        <f>IF(I35="Y",G35,0)</f>
        <v>0</v>
      </c>
      <c r="K35" s="121">
        <f>IF(I35="Y",1,0)</f>
        <v>0</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90" t="s">
        <v>49</v>
      </c>
      <c r="S38" s="85"/>
      <c r="T38" s="87">
        <f>IF(R38="Y",P38*$L$10,"")</f>
        <v>1</v>
      </c>
      <c r="U38" s="8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11.5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0.60499999999999998</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50</v>
      </c>
      <c r="J44" s="190">
        <f t="shared" si="5"/>
        <v>0</v>
      </c>
      <c r="K44" s="121">
        <f t="shared" si="6"/>
        <v>0</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5" t="s">
        <v>62</v>
      </c>
      <c r="N47" s="247"/>
      <c r="O47" s="445">
        <f>IF(AA25=0,0,VLOOKUP(O43,Lookups!A2:C10,IF(O46="Industrial",2,3),TRUE))</f>
        <v>1</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28" t="s">
        <v>94</v>
      </c>
      <c r="D68" s="528"/>
      <c r="E68" s="219"/>
      <c r="F68" s="229"/>
      <c r="G68" s="497">
        <v>60</v>
      </c>
      <c r="H68" s="498"/>
      <c r="I68" s="499"/>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497" t="s">
        <v>114</v>
      </c>
      <c r="H70" s="498"/>
      <c r="I70" s="499"/>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497" t="s">
        <v>114</v>
      </c>
      <c r="H71" s="498"/>
      <c r="I71" s="499"/>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497" t="s">
        <v>114</v>
      </c>
      <c r="H72" s="498"/>
      <c r="I72" s="499"/>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28" t="s">
        <v>110</v>
      </c>
      <c r="D73" s="528"/>
      <c r="E73" s="219"/>
      <c r="F73" s="229"/>
      <c r="G73" s="497" t="s">
        <v>114</v>
      </c>
      <c r="H73" s="498"/>
      <c r="I73" s="499"/>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0" t="s">
        <v>101</v>
      </c>
      <c r="D74" s="540"/>
      <c r="E74" s="219"/>
      <c r="F74" s="229"/>
      <c r="G74" s="497" t="s">
        <v>114</v>
      </c>
      <c r="H74" s="498"/>
      <c r="I74" s="499"/>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C72:D72"/>
    <mergeCell ref="G72:I72"/>
    <mergeCell ref="C73:D73"/>
    <mergeCell ref="G73:I73"/>
    <mergeCell ref="C74:D74"/>
    <mergeCell ref="G74:I74"/>
    <mergeCell ref="C71:D71"/>
    <mergeCell ref="G71:I71"/>
    <mergeCell ref="C62:D62"/>
    <mergeCell ref="C63:D63"/>
    <mergeCell ref="C64:D64"/>
    <mergeCell ref="C65:D65"/>
    <mergeCell ref="C66:D66"/>
    <mergeCell ref="C67:D67"/>
    <mergeCell ref="C68:D68"/>
    <mergeCell ref="G68:I68"/>
    <mergeCell ref="C69:D69"/>
    <mergeCell ref="C70:D70"/>
    <mergeCell ref="G70:I70"/>
    <mergeCell ref="M47:M48"/>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2:AO13"/>
    <mergeCell ref="AI14:AO16"/>
    <mergeCell ref="AA11:AB11"/>
    <mergeCell ref="C12:D12"/>
    <mergeCell ref="C13:D13"/>
  </mergeCells>
  <dataValidations count="9">
    <dataValidation type="list" allowBlank="1" showInputMessage="1" showErrorMessage="1" sqref="V30:V36 V12:V28 I50:I52 I28:I30 I34:I36 I17:I21 R30:R36 R38:R39 V38:V39 R12:R28 I11:I13 I40:I42 I44:I46 I64:I67" xr:uid="{00000000-0002-0000-0E00-000000000000}">
      <formula1>"Y, N"</formula1>
    </dataValidation>
    <dataValidation type="list" allowBlank="1" showInputMessage="1" showErrorMessage="1" sqref="N46:V46" xr:uid="{00000000-0002-0000-0E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0E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E00-000003000000}"/>
    <dataValidation allowBlank="1" showInputMessage="1" showErrorMessage="1" promptTitle="EN 15978:2011" prompt="Sustainability of construction works - assessment of environmental performance of buildings - calculation method, BSi" sqref="C30" xr:uid="{00000000-0002-0000-0E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0E00-000005000000}"/>
    <dataValidation allowBlank="1" showErrorMessage="1" promptTitle="CEN/TR 15941:2010" prompt="Sustainability of construction works - Environmental product declarations - Methodology for selection and use of generic data, BSi" sqref="C35:D35" xr:uid="{00000000-0002-0000-0E00-000006000000}"/>
    <dataValidation allowBlank="1" showErrorMessage="1" sqref="C52:D52" xr:uid="{00000000-0002-0000-0E00-000007000000}"/>
    <dataValidation allowBlank="1" showErrorMessage="1" promptTitle="EN 15804:2012" prompt="Sustainability of construction works - Environmental product declarations - core rules for the product category of construction products, BSi" sqref="C46:D46" xr:uid="{00000000-0002-0000-0E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1.75" customHeight="1" thickBot="1">
      <c r="A5" s="157"/>
      <c r="B5" s="158"/>
      <c r="C5" s="548" t="s">
        <v>146</v>
      </c>
      <c r="D5" s="549"/>
      <c r="E5" s="549"/>
      <c r="F5" s="549"/>
      <c r="G5" s="549"/>
      <c r="H5" s="549"/>
      <c r="I5" s="549"/>
      <c r="J5" s="549"/>
      <c r="K5" s="549"/>
      <c r="L5" s="549"/>
      <c r="M5" s="549"/>
      <c r="N5" s="549"/>
      <c r="O5" s="549"/>
      <c r="P5" s="549"/>
      <c r="Q5" s="549"/>
      <c r="R5" s="549"/>
      <c r="S5" s="549"/>
      <c r="T5" s="549"/>
      <c r="U5" s="549"/>
      <c r="V5" s="550"/>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410" t="s">
        <v>170</v>
      </c>
      <c r="AJ11" s="410"/>
      <c r="AK11" s="410"/>
      <c r="AL11" s="410"/>
      <c r="AM11" s="410"/>
      <c r="AN11" s="410"/>
      <c r="AO11" s="410"/>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0"/>
      <c r="AJ12" s="410"/>
      <c r="AK12" s="410"/>
      <c r="AL12" s="410"/>
      <c r="AM12" s="410"/>
      <c r="AN12" s="410"/>
      <c r="AO12" s="410"/>
      <c r="AP12" s="146"/>
      <c r="AQ12" s="146"/>
      <c r="AR12" s="146"/>
      <c r="AS12" s="146"/>
      <c r="AT12" s="146"/>
      <c r="AU12" s="146"/>
      <c r="AV12" s="146"/>
      <c r="AW12" s="146"/>
      <c r="AX12" s="146"/>
      <c r="AY12" s="146"/>
      <c r="AZ12" s="146"/>
      <c r="BA12" s="146"/>
    </row>
    <row r="13" spans="1:53" ht="15.75">
      <c r="C13" s="521" t="s">
        <v>69</v>
      </c>
      <c r="D13" s="521"/>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1" t="s">
        <v>171</v>
      </c>
      <c r="AJ13" s="411"/>
      <c r="AK13" s="411"/>
      <c r="AL13" s="411"/>
      <c r="AM13" s="411"/>
      <c r="AN13" s="411"/>
      <c r="AO13" s="411"/>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49</v>
      </c>
      <c r="J17" s="190">
        <f>IF(I17="Y",G17,0)</f>
        <v>2</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49</v>
      </c>
      <c r="J18" s="190">
        <f>IF(I18="Y",G18,0)</f>
        <v>4</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49</v>
      </c>
      <c r="J20" s="190">
        <f>IF(I20="Y",G20,0)</f>
        <v>8</v>
      </c>
      <c r="K20" s="121"/>
      <c r="M20" s="202" t="s">
        <v>40</v>
      </c>
      <c r="N20" s="85"/>
      <c r="O20" s="212"/>
      <c r="P20" s="205">
        <v>1</v>
      </c>
      <c r="Q20" s="85"/>
      <c r="R20" s="9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49</v>
      </c>
      <c r="J21" s="190">
        <f>IF(I21="Y",G21,0)</f>
        <v>12</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202" t="s">
        <v>13</v>
      </c>
      <c r="N27" s="85"/>
      <c r="O27" s="212"/>
      <c r="P27" s="205">
        <v>0.5</v>
      </c>
      <c r="Q27" s="85"/>
      <c r="R27" s="9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160</v>
      </c>
      <c r="D28" s="523"/>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49</v>
      </c>
      <c r="J30" s="190">
        <f>IF(I30="Y",G30,0)</f>
        <v>2</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50</v>
      </c>
      <c r="J34" s="190">
        <f>IF(I34="Y",G34,0)</f>
        <v>0</v>
      </c>
      <c r="K34" s="121">
        <f>IF(I34="Y",1,0)</f>
        <v>0</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2" t="s">
        <v>164</v>
      </c>
      <c r="D35" s="412"/>
      <c r="E35" s="219">
        <v>2.5</v>
      </c>
      <c r="F35" s="85"/>
      <c r="G35" s="83">
        <f>E35*$A$33</f>
        <v>5</v>
      </c>
      <c r="H35" s="85"/>
      <c r="I35" s="200" t="s">
        <v>49</v>
      </c>
      <c r="J35" s="190">
        <f>IF(I35="Y",G35,0)</f>
        <v>5</v>
      </c>
      <c r="K35" s="121">
        <f>IF(I35="Y",1,0)</f>
        <v>1</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9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0.78500000000000003</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50</v>
      </c>
      <c r="J44" s="190">
        <f t="shared" si="5"/>
        <v>0</v>
      </c>
      <c r="K44" s="121">
        <f t="shared" si="6"/>
        <v>0</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5" t="s">
        <v>62</v>
      </c>
      <c r="N47" s="247"/>
      <c r="O47" s="445">
        <f>IF(AA25=0,0,VLOOKUP(O43,Lookups!A2:C10,IF(O46="Industrial",2,3),TRUE))</f>
        <v>3</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62</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117</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t="s">
        <v>118</v>
      </c>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t="s">
        <v>119</v>
      </c>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28" t="s">
        <v>94</v>
      </c>
      <c r="D68" s="528"/>
      <c r="E68" s="219"/>
      <c r="F68" s="229"/>
      <c r="G68" s="490" t="s">
        <v>122</v>
      </c>
      <c r="H68" s="491"/>
      <c r="I68" s="492"/>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490" t="s">
        <v>123</v>
      </c>
      <c r="H70" s="491"/>
      <c r="I70" s="492"/>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490" t="s">
        <v>123</v>
      </c>
      <c r="H71" s="491"/>
      <c r="I71" s="492"/>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490" t="s">
        <v>123</v>
      </c>
      <c r="H72" s="491"/>
      <c r="I72" s="492"/>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28" t="s">
        <v>110</v>
      </c>
      <c r="D73" s="528"/>
      <c r="E73" s="219"/>
      <c r="F73" s="229"/>
      <c r="G73" s="490" t="s">
        <v>123</v>
      </c>
      <c r="H73" s="491"/>
      <c r="I73" s="492"/>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7" t="s">
        <v>101</v>
      </c>
      <c r="D74" s="547"/>
      <c r="E74" s="219"/>
      <c r="F74" s="229"/>
      <c r="G74" s="494" t="s">
        <v>114</v>
      </c>
      <c r="H74" s="495"/>
      <c r="I74" s="496"/>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481" t="s">
        <v>124</v>
      </c>
      <c r="D75" s="482"/>
      <c r="E75" s="482"/>
      <c r="F75" s="482"/>
      <c r="G75" s="482"/>
      <c r="H75" s="482"/>
      <c r="I75" s="483"/>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6" customHeight="1">
      <c r="C76" s="484" t="s">
        <v>121</v>
      </c>
      <c r="D76" s="485"/>
      <c r="E76" s="485"/>
      <c r="F76" s="485"/>
      <c r="G76" s="485"/>
      <c r="H76" s="485"/>
      <c r="I76" s="48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487" t="s">
        <v>120</v>
      </c>
      <c r="D77" s="488"/>
      <c r="E77" s="488"/>
      <c r="F77" s="488"/>
      <c r="G77" s="488"/>
      <c r="H77" s="488"/>
      <c r="I77" s="489"/>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7">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C36:D36"/>
    <mergeCell ref="C35:D35"/>
    <mergeCell ref="C40:D40"/>
    <mergeCell ref="C41:D41"/>
    <mergeCell ref="C42:D42"/>
    <mergeCell ref="C43:D43"/>
    <mergeCell ref="C61:D61"/>
    <mergeCell ref="C51:D51"/>
    <mergeCell ref="C52:D52"/>
    <mergeCell ref="C59:D59"/>
    <mergeCell ref="M43:M44"/>
    <mergeCell ref="O49:V49"/>
    <mergeCell ref="C50:D50"/>
    <mergeCell ref="O43:V44"/>
    <mergeCell ref="C44:D44"/>
    <mergeCell ref="C45:D45"/>
    <mergeCell ref="C46:D46"/>
    <mergeCell ref="O46:V46"/>
    <mergeCell ref="C69:D69"/>
    <mergeCell ref="C70:D70"/>
    <mergeCell ref="G70:I70"/>
    <mergeCell ref="M47:M48"/>
    <mergeCell ref="O47:V48"/>
    <mergeCell ref="C65:D65"/>
    <mergeCell ref="C66:D66"/>
    <mergeCell ref="C67:D67"/>
    <mergeCell ref="C68:D68"/>
    <mergeCell ref="G68:I68"/>
    <mergeCell ref="AI11:AO12"/>
    <mergeCell ref="AI13:AO15"/>
    <mergeCell ref="C75:I75"/>
    <mergeCell ref="C76:I76"/>
    <mergeCell ref="C77:I77"/>
    <mergeCell ref="C72:D72"/>
    <mergeCell ref="G72:I72"/>
    <mergeCell ref="C73:D73"/>
    <mergeCell ref="G73:I73"/>
    <mergeCell ref="C74:D74"/>
    <mergeCell ref="G74:I74"/>
    <mergeCell ref="C71:D71"/>
    <mergeCell ref="G71:I71"/>
    <mergeCell ref="C62:D62"/>
    <mergeCell ref="C63:D63"/>
    <mergeCell ref="C64:D64"/>
  </mergeCells>
  <dataValidations count="9">
    <dataValidation type="list" allowBlank="1" showInputMessage="1" showErrorMessage="1" sqref="V30:V36 V12:V28 I50:I52 I28:I30 I34:I36 I17:I21 R30:R36 R38:R39 V38:V39 R12:R28 I11:I13 I40:I42 I44:I46 I64:I67" xr:uid="{00000000-0002-0000-1000-000000000000}">
      <formula1>"Y, N"</formula1>
    </dataValidation>
    <dataValidation type="list" allowBlank="1" showInputMessage="1" showErrorMessage="1" sqref="N46:V46" xr:uid="{00000000-0002-0000-10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0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000-000003000000}"/>
    <dataValidation allowBlank="1" showInputMessage="1" showErrorMessage="1" promptTitle="EN 15978:2011" prompt="Sustainability of construction works - assessment of environmental performance of buildings - calculation method, BSi" sqref="C30" xr:uid="{00000000-0002-0000-10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000-000005000000}"/>
    <dataValidation allowBlank="1" showErrorMessage="1" promptTitle="CEN/TR 15941:2010" prompt="Sustainability of construction works - Environmental product declarations - Methodology for selection and use of generic data, BSi" sqref="C35:D35" xr:uid="{00000000-0002-0000-1000-000006000000}"/>
    <dataValidation allowBlank="1" showErrorMessage="1" sqref="C52:D52" xr:uid="{00000000-0002-0000-1000-000007000000}"/>
    <dataValidation allowBlank="1" showErrorMessage="1" promptTitle="EN 15804:2012" prompt="Sustainability of construction works - Environmental product declarations - core rules for the product category of construction products, BSi" sqref="C46:D46" xr:uid="{00000000-0002-0000-10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3D6864"/>
    <pageSetUpPr fitToPage="1"/>
  </sheetPr>
  <dimension ref="A1:BB110"/>
  <sheetViews>
    <sheetView topLeftCell="B1" workbookViewId="0">
      <selection activeCell="V16" sqref="V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50</v>
      </c>
      <c r="J7" s="6">
        <f>IF(I7="Y",G7,0)</f>
        <v>0</v>
      </c>
      <c r="K7" s="121">
        <f>IF(I7="Y",1,0)</f>
        <v>0</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50</v>
      </c>
      <c r="W8" s="14">
        <f t="shared" ref="W8:W23" si="1">IF(V8="Y", T8, 0)</f>
        <v>0</v>
      </c>
      <c r="X8" s="62">
        <f>IF(OR(R8="N",W8&gt;0),1,0)</f>
        <v>0</v>
      </c>
      <c r="Y8" s="62"/>
      <c r="Z8" s="62"/>
      <c r="AA8" s="112">
        <f>K7</f>
        <v>0</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50</v>
      </c>
      <c r="W9" s="14">
        <f t="shared" si="1"/>
        <v>0</v>
      </c>
      <c r="X9" s="62">
        <f>IF(OR(R9="N",W9&gt;0),1,0)</f>
        <v>0</v>
      </c>
      <c r="Y9" s="62"/>
      <c r="Z9" s="65"/>
      <c r="AA9" s="111">
        <f>K13</f>
        <v>0</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0</v>
      </c>
      <c r="J10" s="6"/>
      <c r="K10" s="122"/>
      <c r="L10" s="1"/>
      <c r="M10" s="339" t="s">
        <v>6</v>
      </c>
      <c r="N10" s="55"/>
      <c r="O10" s="342"/>
      <c r="P10" s="52">
        <v>2</v>
      </c>
      <c r="Q10" s="55"/>
      <c r="R10" s="90" t="s">
        <v>49</v>
      </c>
      <c r="S10" s="55"/>
      <c r="T10" s="87">
        <f t="shared" si="0"/>
        <v>2</v>
      </c>
      <c r="U10" s="55"/>
      <c r="V10" s="89" t="s">
        <v>50</v>
      </c>
      <c r="W10" s="14">
        <f t="shared" si="1"/>
        <v>0</v>
      </c>
      <c r="X10" s="62"/>
      <c r="Y10" s="62"/>
      <c r="Z10" s="65"/>
      <c r="AA10" s="111">
        <f>K24</f>
        <v>0</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50</v>
      </c>
      <c r="W11" s="14">
        <f t="shared" si="1"/>
        <v>0</v>
      </c>
      <c r="X11" s="62">
        <f>IF(OR(R11="N",W11&gt;0),1,0)</f>
        <v>0</v>
      </c>
      <c r="Y11" s="62"/>
      <c r="Z11" s="65"/>
      <c r="AA11" s="111">
        <f>SUM(K30:K32)</f>
        <v>0</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50</v>
      </c>
      <c r="W12" s="14">
        <f t="shared" si="1"/>
        <v>0</v>
      </c>
      <c r="X12" s="62"/>
      <c r="Y12" s="62"/>
      <c r="Z12" s="65"/>
      <c r="AA12" s="111">
        <f>SUM(K36:K42)</f>
        <v>0</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50</v>
      </c>
      <c r="J13" s="6">
        <f>IF(I13="Y",G13,0)</f>
        <v>0</v>
      </c>
      <c r="K13" s="121">
        <f>IF(OR(J13,J14,J15,J16,J17&gt;0),1,0)</f>
        <v>0</v>
      </c>
      <c r="M13" s="339" t="s">
        <v>36</v>
      </c>
      <c r="N13" s="55"/>
      <c r="O13" s="91" t="s">
        <v>21</v>
      </c>
      <c r="P13" s="52">
        <v>2</v>
      </c>
      <c r="Q13" s="55"/>
      <c r="R13" s="90" t="s">
        <v>49</v>
      </c>
      <c r="S13" s="55"/>
      <c r="T13" s="87">
        <f t="shared" si="0"/>
        <v>2</v>
      </c>
      <c r="U13" s="55"/>
      <c r="V13" s="88" t="s">
        <v>50</v>
      </c>
      <c r="W13" s="14">
        <f t="shared" si="1"/>
        <v>0</v>
      </c>
      <c r="X13" s="62">
        <f>IF(OR(R13="N",W13&gt;0),1,0)</f>
        <v>0</v>
      </c>
      <c r="Y13" s="62"/>
      <c r="Z13" s="65"/>
      <c r="AA13" s="111">
        <f>SUM(K46:K48)</f>
        <v>0</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9" t="s">
        <v>50</v>
      </c>
      <c r="W14" s="14">
        <f t="shared" si="1"/>
        <v>0</v>
      </c>
      <c r="X14" s="62"/>
      <c r="Y14" s="62"/>
      <c r="Z14" s="62"/>
      <c r="AA14" s="111">
        <f>X8</f>
        <v>0</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50</v>
      </c>
      <c r="J15" s="6">
        <f>IF(I15="Y",G15,0)</f>
        <v>0</v>
      </c>
      <c r="K15" s="121"/>
      <c r="M15" s="339" t="s">
        <v>41</v>
      </c>
      <c r="N15" s="55"/>
      <c r="O15" s="342"/>
      <c r="P15" s="52">
        <v>1</v>
      </c>
      <c r="Q15" s="55"/>
      <c r="R15" s="90" t="s">
        <v>49</v>
      </c>
      <c r="S15" s="55"/>
      <c r="T15" s="87">
        <f t="shared" si="0"/>
        <v>1</v>
      </c>
      <c r="U15" s="55"/>
      <c r="V15" s="89" t="s">
        <v>50</v>
      </c>
      <c r="W15" s="14">
        <f t="shared" si="1"/>
        <v>0</v>
      </c>
      <c r="X15" s="62"/>
      <c r="Y15" s="62"/>
      <c r="Z15" s="62"/>
      <c r="AA15" s="111">
        <f>X9</f>
        <v>0</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50</v>
      </c>
      <c r="J16" s="6">
        <f>IF(I16="Y",G16,0)</f>
        <v>0</v>
      </c>
      <c r="K16" s="121"/>
      <c r="M16" s="339" t="s">
        <v>40</v>
      </c>
      <c r="N16" s="55"/>
      <c r="O16" s="342"/>
      <c r="P16" s="52">
        <v>1</v>
      </c>
      <c r="Q16" s="55"/>
      <c r="R16" s="90" t="s">
        <v>49</v>
      </c>
      <c r="S16" s="55"/>
      <c r="T16" s="87">
        <f t="shared" si="0"/>
        <v>1</v>
      </c>
      <c r="U16" s="55"/>
      <c r="V16" s="88" t="s">
        <v>50</v>
      </c>
      <c r="W16" s="14">
        <f t="shared" si="1"/>
        <v>0</v>
      </c>
      <c r="X16" s="62">
        <v>1</v>
      </c>
      <c r="Y16" s="62"/>
      <c r="Z16" s="62"/>
      <c r="AA16" s="111">
        <f>X11</f>
        <v>0</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50</v>
      </c>
      <c r="J17" s="6">
        <f>IF(I17="Y",G17,0)</f>
        <v>0</v>
      </c>
      <c r="K17" s="121"/>
      <c r="M17" s="339" t="s">
        <v>15</v>
      </c>
      <c r="N17" s="55"/>
      <c r="O17" s="342"/>
      <c r="P17" s="52">
        <v>1</v>
      </c>
      <c r="Q17" s="55"/>
      <c r="R17" s="90" t="s">
        <v>49</v>
      </c>
      <c r="S17" s="55"/>
      <c r="T17" s="87">
        <f t="shared" si="0"/>
        <v>1</v>
      </c>
      <c r="U17" s="55"/>
      <c r="V17" s="89" t="s">
        <v>50</v>
      </c>
      <c r="W17" s="14">
        <f t="shared" si="1"/>
        <v>0</v>
      </c>
      <c r="X17" s="62"/>
      <c r="Y17" s="62"/>
      <c r="Z17" s="62"/>
      <c r="AA17" s="111">
        <f>X13</f>
        <v>0</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50</v>
      </c>
      <c r="W18" s="14">
        <f t="shared" si="1"/>
        <v>0</v>
      </c>
      <c r="X18" s="62">
        <f>IF(OR(R18="N",W18&gt;0),1,0)</f>
        <v>0</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50</v>
      </c>
      <c r="W19" s="14">
        <f t="shared" si="1"/>
        <v>0</v>
      </c>
      <c r="X19" s="62">
        <f>IF(OR(R19="N",W19&gt;0),1,0)</f>
        <v>0</v>
      </c>
      <c r="Y19" s="62"/>
      <c r="Z19" s="62"/>
      <c r="AA19" s="111">
        <f>X18</f>
        <v>0</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50</v>
      </c>
      <c r="W20" s="14">
        <f t="shared" si="1"/>
        <v>0</v>
      </c>
      <c r="X20" s="62"/>
      <c r="Y20" s="62"/>
      <c r="Z20" s="62"/>
      <c r="AA20" s="113">
        <f>X19</f>
        <v>0</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50</v>
      </c>
      <c r="W21" s="14">
        <f t="shared" si="1"/>
        <v>0</v>
      </c>
      <c r="X21" s="62"/>
      <c r="Y21" s="62"/>
      <c r="Z21" s="62"/>
      <c r="AA21" s="110">
        <f>MIN(AA8:AA20)</f>
        <v>0</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0</v>
      </c>
      <c r="J22" s="6"/>
      <c r="K22" s="121"/>
      <c r="M22" s="339" t="s">
        <v>11</v>
      </c>
      <c r="N22" s="55"/>
      <c r="O22" s="342"/>
      <c r="P22" s="52">
        <v>0.5</v>
      </c>
      <c r="Q22" s="55"/>
      <c r="R22" s="90" t="s">
        <v>49</v>
      </c>
      <c r="S22" s="55"/>
      <c r="T22" s="87">
        <f t="shared" si="0"/>
        <v>0.5</v>
      </c>
      <c r="U22" s="55"/>
      <c r="V22" s="89" t="s">
        <v>50</v>
      </c>
      <c r="W22" s="14">
        <f t="shared" si="1"/>
        <v>0</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50</v>
      </c>
      <c r="W23" s="14">
        <f t="shared" si="1"/>
        <v>0</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50</v>
      </c>
      <c r="J24" s="6">
        <f>IF(I24="Y",G24,0)</f>
        <v>0</v>
      </c>
      <c r="K24" s="121">
        <f>IF(OR(J24,J25,J26&gt;0),1,0)</f>
        <v>0</v>
      </c>
      <c r="M24" s="339" t="s">
        <v>12</v>
      </c>
      <c r="N24" s="53"/>
      <c r="O24" s="342"/>
      <c r="P24" s="52">
        <v>0.5</v>
      </c>
      <c r="Q24" s="53"/>
      <c r="R24" s="90" t="s">
        <v>49</v>
      </c>
      <c r="S24" s="53"/>
      <c r="T24" s="87">
        <f>IF(R24="Y",P24*$L$6,"")</f>
        <v>0.5</v>
      </c>
      <c r="U24" s="53"/>
      <c r="V24" s="89" t="s">
        <v>50</v>
      </c>
      <c r="W24" s="14">
        <f>IF(V24="Y", T24, 0)</f>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50</v>
      </c>
      <c r="J25" s="6">
        <f>IF(I25="Y",G25,0)</f>
        <v>0</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50</v>
      </c>
      <c r="J26" s="6">
        <f>IF(I26="Y",G26,0)</f>
        <v>0</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0</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50</v>
      </c>
      <c r="J31" s="6">
        <f>IF(I31="Y",G31,0)</f>
        <v>0</v>
      </c>
      <c r="K31" s="121">
        <f>IF(I31="Y",1,0)</f>
        <v>0</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50</v>
      </c>
      <c r="J32" s="6">
        <f>IF(I32="Y",G32,0)</f>
        <v>0</v>
      </c>
      <c r="K32" s="121">
        <f>IF(I32="Y",1,0)</f>
        <v>0</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50</v>
      </c>
      <c r="W34" s="14">
        <f>IF(V34="Y", T34, 0)</f>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50</v>
      </c>
      <c r="J38" s="6">
        <f t="shared" si="4"/>
        <v>0</v>
      </c>
      <c r="K38" s="121">
        <f t="shared" si="5"/>
        <v>0</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50</v>
      </c>
      <c r="J40" s="6">
        <f t="shared" si="4"/>
        <v>0</v>
      </c>
      <c r="K40" s="121">
        <f t="shared" si="5"/>
        <v>0</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50</v>
      </c>
      <c r="J41" s="6">
        <f t="shared" si="4"/>
        <v>0</v>
      </c>
      <c r="K41" s="121">
        <f t="shared" si="5"/>
        <v>0</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50</v>
      </c>
      <c r="J42" s="6">
        <f t="shared" si="4"/>
        <v>0</v>
      </c>
      <c r="K42" s="121">
        <f t="shared" si="5"/>
        <v>0</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0</v>
      </c>
      <c r="J43" s="7"/>
      <c r="K43" s="121"/>
      <c r="M43" s="443" t="s">
        <v>62</v>
      </c>
      <c r="N43" s="59"/>
      <c r="O43" s="445">
        <f>IF(AA21=0,0,VLOOKUP(O39,Lookups!A2:C10,IF(O42="Industrial",2,3),TRUE))</f>
        <v>0</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Note: Not all mandatory issues have been met</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50</v>
      </c>
      <c r="J47" s="6">
        <f>IF(I47="Y",G47,0)</f>
        <v>0</v>
      </c>
      <c r="K47" s="121">
        <f>IF(I47="Y",1,0)</f>
        <v>0</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mergeCells count="63">
    <mergeCell ref="O42:V42"/>
    <mergeCell ref="C38:D38"/>
    <mergeCell ref="C39:D39"/>
    <mergeCell ref="C40:D40"/>
    <mergeCell ref="C41:D41"/>
    <mergeCell ref="M39:M40"/>
    <mergeCell ref="O39:V40"/>
    <mergeCell ref="C30:D30"/>
    <mergeCell ref="C31:D31"/>
    <mergeCell ref="C32:D32"/>
    <mergeCell ref="C36:D36"/>
    <mergeCell ref="C37:D37"/>
    <mergeCell ref="C17:D17"/>
    <mergeCell ref="C24:D24"/>
    <mergeCell ref="G26:G27"/>
    <mergeCell ref="I26:I27"/>
    <mergeCell ref="O4:O5"/>
    <mergeCell ref="C55:D55"/>
    <mergeCell ref="C58:D58"/>
    <mergeCell ref="AA7:AB7"/>
    <mergeCell ref="O45:V45"/>
    <mergeCell ref="C13:D13"/>
    <mergeCell ref="C14:D14"/>
    <mergeCell ref="C15:D15"/>
    <mergeCell ref="C16:D16"/>
    <mergeCell ref="C18:D18"/>
    <mergeCell ref="M43:M44"/>
    <mergeCell ref="O43:V44"/>
    <mergeCell ref="C25:D25"/>
    <mergeCell ref="C8:D8"/>
    <mergeCell ref="C9:D9"/>
    <mergeCell ref="C29:D29"/>
    <mergeCell ref="C23:D23"/>
    <mergeCell ref="G70:I70"/>
    <mergeCell ref="C63:D63"/>
    <mergeCell ref="C70:D70"/>
    <mergeCell ref="C68:D68"/>
    <mergeCell ref="C69:D69"/>
    <mergeCell ref="C65:D65"/>
    <mergeCell ref="C64:D64"/>
    <mergeCell ref="C66:D66"/>
    <mergeCell ref="C67:D67"/>
    <mergeCell ref="G64:I64"/>
    <mergeCell ref="G69:I69"/>
    <mergeCell ref="G66:I66"/>
    <mergeCell ref="G67:I67"/>
    <mergeCell ref="G68:I68"/>
    <mergeCell ref="M46:V47"/>
    <mergeCell ref="AI7:AO8"/>
    <mergeCell ref="AI9:AO11"/>
    <mergeCell ref="C61:D61"/>
    <mergeCell ref="C62:D62"/>
    <mergeCell ref="C19:D19"/>
    <mergeCell ref="C20:D20"/>
    <mergeCell ref="C21:D21"/>
    <mergeCell ref="C60:D60"/>
    <mergeCell ref="C57:D57"/>
    <mergeCell ref="C46:D46"/>
    <mergeCell ref="C47:D47"/>
    <mergeCell ref="C48:D48"/>
    <mergeCell ref="C42:D42"/>
    <mergeCell ref="C26:D27"/>
    <mergeCell ref="C59:D59"/>
  </mergeCells>
  <dataValidations xWindow="260" yWindow="736" count="9">
    <dataValidation type="list" allowBlank="1" showInputMessage="1" showErrorMessage="1" sqref="V26:V32 I36:I38 I30:I32 I13:I17 I24:I26 I7:I9 R26:R32 R34:R35 V34:V35 R8:R24 I60:I63 V8:V24 I46:I48 I40:I42" xr:uid="{00000000-0002-0000-0200-000000000000}">
      <formula1>"Y, N"</formula1>
    </dataValidation>
    <dataValidation type="list" allowBlank="1" showInputMessage="1" showErrorMessage="1" sqref="N42:V42" xr:uid="{00000000-0002-0000-0200-000001000000}">
      <formula1>"Industrial, All others"</formula1>
    </dataValidation>
    <dataValidation allowBlank="1" showInputMessage="1" showErrorMessage="1" promptTitle="ISO 21930:2007" prompt="Sustainability in building construction- Environmental declaration of building products, BSi" sqref="C40:D40" xr:uid="{00000000-0002-0000-02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0200-000003000000}"/>
    <dataValidation allowBlank="1" showInputMessage="1" showErrorMessage="1" promptTitle="EN 15978:2011" prompt="Sustainability of construction works - assessment of environmental performance of buildings - calculation method, BSi" sqref="C26" xr:uid="{00000000-0002-0000-0200-000004000000}"/>
    <dataValidation allowBlank="1" showInputMessage="1" showErrorMessage="1" promptTitle="EN 15804:2012" prompt="Sustainability of construction works - Environmental product declarations - core rules for the product category of construction products, BSi" sqref="C41:D41" xr:uid="{00000000-0002-0000-0200-000005000000}"/>
    <dataValidation allowBlank="1" showErrorMessage="1" promptTitle="CEN/TR 15941:2010" prompt="Sustainability of construction works - Environmental product declarations - Methodology for selection and use of generic data, BSi" sqref="C31:D31" xr:uid="{00000000-0002-0000-0200-000006000000}"/>
    <dataValidation allowBlank="1" showErrorMessage="1" sqref="C48:D48" xr:uid="{00000000-0002-0000-0200-000007000000}"/>
    <dataValidation allowBlank="1" showErrorMessage="1" promptTitle="EN 15804:2012" prompt="Sustainability of construction works - Environmental product declarations - core rules for the product category of construction products, BSi" sqref="C42:D42" xr:uid="{00000000-0002-0000-02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38" customHeight="1" thickBot="1">
      <c r="A5" s="157"/>
      <c r="B5" s="158"/>
      <c r="C5" s="548" t="s">
        <v>145</v>
      </c>
      <c r="D5" s="549"/>
      <c r="E5" s="549"/>
      <c r="F5" s="549"/>
      <c r="G5" s="549"/>
      <c r="H5" s="549"/>
      <c r="I5" s="549"/>
      <c r="J5" s="549"/>
      <c r="K5" s="549"/>
      <c r="L5" s="549"/>
      <c r="M5" s="549"/>
      <c r="N5" s="549"/>
      <c r="O5" s="549"/>
      <c r="P5" s="549"/>
      <c r="Q5" s="549"/>
      <c r="R5" s="549"/>
      <c r="S5" s="549"/>
      <c r="T5" s="549"/>
      <c r="U5" s="549"/>
      <c r="V5" s="550"/>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410" t="s">
        <v>170</v>
      </c>
      <c r="AJ11" s="410"/>
      <c r="AK11" s="410"/>
      <c r="AL11" s="410"/>
      <c r="AM11" s="410"/>
      <c r="AN11" s="410"/>
      <c r="AO11" s="410"/>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0"/>
      <c r="AJ12" s="410"/>
      <c r="AK12" s="410"/>
      <c r="AL12" s="410"/>
      <c r="AM12" s="410"/>
      <c r="AN12" s="410"/>
      <c r="AO12" s="410"/>
      <c r="AP12" s="146"/>
      <c r="AQ12" s="146"/>
      <c r="AR12" s="146"/>
      <c r="AS12" s="146"/>
      <c r="AT12" s="146"/>
      <c r="AU12" s="146"/>
      <c r="AV12" s="146"/>
      <c r="AW12" s="146"/>
      <c r="AX12" s="146"/>
      <c r="AY12" s="146"/>
      <c r="AZ12" s="146"/>
      <c r="BA12" s="146"/>
    </row>
    <row r="13" spans="1:53" ht="15.75">
      <c r="C13" s="521" t="s">
        <v>69</v>
      </c>
      <c r="D13" s="521"/>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1" t="s">
        <v>171</v>
      </c>
      <c r="AJ13" s="411"/>
      <c r="AK13" s="411"/>
      <c r="AL13" s="411"/>
      <c r="AM13" s="411"/>
      <c r="AN13" s="411"/>
      <c r="AO13" s="411"/>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49</v>
      </c>
      <c r="J17" s="190">
        <f>IF(I17="Y",G17,0)</f>
        <v>2</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49</v>
      </c>
      <c r="J18" s="190">
        <f>IF(I18="Y",G18,0)</f>
        <v>4</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49</v>
      </c>
      <c r="J20" s="190">
        <f>IF(I20="Y",G20,0)</f>
        <v>8</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49</v>
      </c>
      <c r="J21" s="190">
        <f>IF(I21="Y",G21,0)</f>
        <v>12</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160</v>
      </c>
      <c r="D28" s="523"/>
      <c r="E28" s="219">
        <v>2</v>
      </c>
      <c r="F28" s="85"/>
      <c r="G28" s="83">
        <f>E28*$A$27</f>
        <v>4</v>
      </c>
      <c r="H28" s="85"/>
      <c r="I28" s="200" t="s">
        <v>49</v>
      </c>
      <c r="J28" s="190">
        <f>IF(I28="Y",G28,0)</f>
        <v>4</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49</v>
      </c>
      <c r="J30" s="190">
        <f>IF(I30="Y",G30,0)</f>
        <v>2</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50</v>
      </c>
      <c r="J34" s="190">
        <f>IF(I34="Y",G34,0)</f>
        <v>0</v>
      </c>
      <c r="K34" s="121">
        <f>IF(I34="Y",1,0)</f>
        <v>0</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2" t="s">
        <v>164</v>
      </c>
      <c r="D35" s="412"/>
      <c r="E35" s="219">
        <v>2.5</v>
      </c>
      <c r="F35" s="85"/>
      <c r="G35" s="83">
        <f>E35*$A$33</f>
        <v>5</v>
      </c>
      <c r="H35" s="85"/>
      <c r="I35" s="200" t="s">
        <v>49</v>
      </c>
      <c r="J35" s="190">
        <f>IF(I35="Y",G35,0)</f>
        <v>5</v>
      </c>
      <c r="K35" s="121">
        <f>IF(I35="Y",1,0)</f>
        <v>1</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50</v>
      </c>
      <c r="J42" s="190">
        <f t="shared" si="5"/>
        <v>0</v>
      </c>
      <c r="K42" s="121">
        <f t="shared" si="6"/>
        <v>0</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0.76500000000000001</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50</v>
      </c>
      <c r="J44" s="190">
        <f t="shared" si="5"/>
        <v>0</v>
      </c>
      <c r="K44" s="121">
        <f t="shared" si="6"/>
        <v>0</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50</v>
      </c>
      <c r="J45" s="190">
        <f t="shared" si="5"/>
        <v>0</v>
      </c>
      <c r="K45" s="121">
        <f t="shared" si="6"/>
        <v>0</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551" t="s">
        <v>61</v>
      </c>
      <c r="P46" s="552"/>
      <c r="Q46" s="552"/>
      <c r="R46" s="552"/>
      <c r="S46" s="552"/>
      <c r="T46" s="552"/>
      <c r="U46" s="552"/>
      <c r="V46" s="553"/>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4</v>
      </c>
      <c r="J47" s="232"/>
      <c r="K47" s="121"/>
      <c r="M47" s="545" t="s">
        <v>62</v>
      </c>
      <c r="N47" s="247"/>
      <c r="O47" s="445">
        <f>IF(AA25=0,0,VLOOKUP(O43,Lookups!A2:C10,IF(O46="Industrial",2,3),TRUE))</f>
        <v>3</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50</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143" t="s">
        <v>130</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28" t="s">
        <v>94</v>
      </c>
      <c r="D68" s="528"/>
      <c r="E68" s="219"/>
      <c r="F68" s="229"/>
      <c r="G68" s="274" t="s">
        <v>131</v>
      </c>
      <c r="H68" s="273"/>
      <c r="I68" s="273"/>
      <c r="J68" s="273"/>
      <c r="K68" s="273"/>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506" t="s">
        <v>131</v>
      </c>
      <c r="H70" s="506"/>
      <c r="I70" s="506"/>
      <c r="J70" s="506"/>
      <c r="K70" s="506"/>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506" t="s">
        <v>131</v>
      </c>
      <c r="H71" s="506"/>
      <c r="I71" s="506"/>
      <c r="J71" s="506"/>
      <c r="K71" s="506"/>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506" t="s">
        <v>131</v>
      </c>
      <c r="H72" s="506"/>
      <c r="I72" s="506"/>
      <c r="J72" s="506"/>
      <c r="K72" s="506"/>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55" t="s">
        <v>110</v>
      </c>
      <c r="D73" s="555"/>
      <c r="E73" s="219"/>
      <c r="F73" s="229"/>
      <c r="G73" s="557" t="s">
        <v>131</v>
      </c>
      <c r="H73" s="557"/>
      <c r="I73" s="557"/>
      <c r="J73" s="557"/>
      <c r="K73" s="55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56" t="s">
        <v>132</v>
      </c>
      <c r="D74" s="556"/>
      <c r="E74" s="275"/>
      <c r="F74" s="278"/>
      <c r="G74" s="506" t="s">
        <v>131</v>
      </c>
      <c r="H74" s="506"/>
      <c r="I74" s="506"/>
      <c r="J74" s="506"/>
      <c r="K74" s="506"/>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85"/>
      <c r="D76" s="485"/>
      <c r="E76" s="485"/>
      <c r="F76" s="485"/>
      <c r="G76" s="485"/>
      <c r="H76" s="485"/>
      <c r="I76" s="485"/>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4"/>
      <c r="D77" s="554"/>
      <c r="E77" s="554"/>
      <c r="F77" s="554"/>
      <c r="G77" s="554"/>
      <c r="H77" s="554"/>
      <c r="I77" s="554"/>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5">
    <mergeCell ref="G71:K71"/>
    <mergeCell ref="C77:I77"/>
    <mergeCell ref="C76:I76"/>
    <mergeCell ref="C72:D72"/>
    <mergeCell ref="C73:D73"/>
    <mergeCell ref="C74:D74"/>
    <mergeCell ref="G72:K72"/>
    <mergeCell ref="G73:K73"/>
    <mergeCell ref="G74:K74"/>
    <mergeCell ref="C71:D71"/>
    <mergeCell ref="C67:D67"/>
    <mergeCell ref="C68:D68"/>
    <mergeCell ref="C69:D69"/>
    <mergeCell ref="C70:D70"/>
    <mergeCell ref="M47:M48"/>
    <mergeCell ref="C62:D62"/>
    <mergeCell ref="C63:D63"/>
    <mergeCell ref="C64:D64"/>
    <mergeCell ref="C65:D65"/>
    <mergeCell ref="C66:D66"/>
    <mergeCell ref="G70:K70"/>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1:AO12"/>
    <mergeCell ref="AI13:AO15"/>
    <mergeCell ref="AA11:AB11"/>
    <mergeCell ref="C12:D12"/>
    <mergeCell ref="C13:D13"/>
  </mergeCells>
  <dataValidations count="9">
    <dataValidation allowBlank="1" showErrorMessage="1" sqref="C52:D52" xr:uid="{00000000-0002-0000-1200-000000000000}"/>
    <dataValidation allowBlank="1" showErrorMessage="1" promptTitle="CEN/TR 15941:2010" prompt="Sustainability of construction works - Environmental product declarations - Methodology for selection and use of generic data, BSi" sqref="C35:D35" xr:uid="{00000000-0002-0000-12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1200-000002000000}"/>
    <dataValidation allowBlank="1" showInputMessage="1" showErrorMessage="1" promptTitle="EN 15978:2011" prompt="Sustainability of construction works - assessment of environmental performance of buildings - calculation method, BSi" sqref="C30" xr:uid="{00000000-0002-0000-12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200-000004000000}"/>
    <dataValidation allowBlank="1" showInputMessage="1" showErrorMessage="1" promptTitle="ISO 21930:2007" prompt="Sustainability in building construction- Environmental declaration of building products, BSi" sqref="C44:D44" xr:uid="{00000000-0002-0000-1200-000005000000}"/>
    <dataValidation type="list" allowBlank="1" showInputMessage="1" showErrorMessage="1" sqref="N46:V46" xr:uid="{00000000-0002-0000-1200-000006000000}">
      <formula1>"Industrial, All others"</formula1>
    </dataValidation>
    <dataValidation type="list" allowBlank="1" showInputMessage="1" showErrorMessage="1" sqref="V30:V36 V12:V28 I50:I52 I28:I30 I34:I36 I17:I21 R30:R36 R38:R39 V38:V39 R12:R28 I11:I13 I40:I42 I44:I46 I64:I67" xr:uid="{00000000-0002-0000-12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12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3D6864"/>
    <pageSetUpPr fitToPage="1"/>
  </sheetPr>
  <dimension ref="A1:BB116"/>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3.25" customHeight="1" thickBot="1">
      <c r="C5" s="558" t="s">
        <v>144</v>
      </c>
      <c r="D5" s="559"/>
      <c r="E5" s="559"/>
      <c r="F5" s="559"/>
      <c r="G5" s="559"/>
      <c r="H5" s="559"/>
      <c r="I5" s="559"/>
      <c r="J5" s="559"/>
      <c r="K5" s="559"/>
      <c r="L5" s="559"/>
      <c r="M5" s="559"/>
      <c r="N5" s="559"/>
      <c r="O5" s="559"/>
      <c r="P5" s="559"/>
      <c r="Q5" s="559"/>
      <c r="R5" s="559"/>
      <c r="S5" s="559"/>
      <c r="T5" s="559"/>
      <c r="U5" s="559"/>
      <c r="V5" s="560"/>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7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18" t="s">
        <v>76</v>
      </c>
      <c r="AB10" s="518"/>
      <c r="AC10" s="146"/>
      <c r="AD10" s="146"/>
      <c r="AE10" s="146"/>
      <c r="AF10" s="146"/>
      <c r="AG10" s="146"/>
      <c r="AH10" s="146"/>
      <c r="AI10" s="410" t="s">
        <v>170</v>
      </c>
      <c r="AJ10" s="410"/>
      <c r="AK10" s="410"/>
      <c r="AL10" s="410"/>
      <c r="AM10" s="410"/>
      <c r="AN10" s="410"/>
      <c r="AO10" s="410"/>
      <c r="AP10" s="146"/>
      <c r="AQ10" s="146"/>
      <c r="AR10" s="146"/>
      <c r="AS10" s="146"/>
      <c r="AT10" s="146"/>
      <c r="AU10" s="146"/>
      <c r="AV10" s="146"/>
      <c r="AW10" s="146"/>
      <c r="AX10" s="146"/>
      <c r="AY10" s="146"/>
      <c r="AZ10" s="146"/>
      <c r="BA10" s="146"/>
    </row>
    <row r="11" spans="1:53" ht="15.75">
      <c r="C11" s="519" t="s">
        <v>68</v>
      </c>
      <c r="D11" s="520"/>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10"/>
      <c r="AJ11" s="410"/>
      <c r="AK11" s="410"/>
      <c r="AL11" s="410"/>
      <c r="AM11" s="410"/>
      <c r="AN11" s="410"/>
      <c r="AO11" s="410"/>
      <c r="AP11" s="146"/>
      <c r="AQ11" s="146"/>
      <c r="AR11" s="146"/>
      <c r="AS11" s="146"/>
      <c r="AT11" s="146"/>
      <c r="AU11" s="146"/>
      <c r="AV11" s="146"/>
      <c r="AW11" s="146"/>
      <c r="AX11" s="146"/>
      <c r="AY11" s="146"/>
      <c r="AZ11" s="146"/>
      <c r="BA11" s="146"/>
    </row>
    <row r="12" spans="1:53" ht="15.75">
      <c r="C12" s="521" t="s">
        <v>69</v>
      </c>
      <c r="D12" s="521"/>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11" t="s">
        <v>171</v>
      </c>
      <c r="AJ12" s="411"/>
      <c r="AK12" s="411"/>
      <c r="AL12" s="411"/>
      <c r="AM12" s="411"/>
      <c r="AN12" s="411"/>
      <c r="AO12" s="411"/>
      <c r="AP12" s="146"/>
      <c r="AQ12" s="146"/>
      <c r="AR12" s="146"/>
      <c r="AS12" s="146"/>
      <c r="AT12" s="146"/>
      <c r="AU12" s="146"/>
      <c r="AV12" s="146"/>
      <c r="AW12" s="146"/>
      <c r="AX12" s="146"/>
      <c r="AY12" s="146"/>
      <c r="AZ12" s="146"/>
      <c r="BA12" s="146"/>
    </row>
    <row r="13" spans="1:53" ht="15.7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11"/>
      <c r="AJ13" s="411"/>
      <c r="AK13" s="411"/>
      <c r="AL13" s="411"/>
      <c r="AM13" s="411"/>
      <c r="AN13" s="411"/>
      <c r="AO13" s="411"/>
      <c r="AP13" s="146"/>
      <c r="AQ13" s="146"/>
      <c r="AR13" s="146"/>
      <c r="AS13" s="146"/>
      <c r="AT13" s="146"/>
      <c r="AU13" s="146"/>
      <c r="AV13" s="146"/>
      <c r="AW13" s="146"/>
      <c r="AX13" s="146"/>
      <c r="AY13" s="146"/>
      <c r="AZ13" s="146"/>
      <c r="BA13" s="146"/>
    </row>
    <row r="14" spans="1:53" ht="15.7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8.7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5</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75">
      <c r="C16" s="522" t="s">
        <v>4</v>
      </c>
      <c r="D16" s="522"/>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42</v>
      </c>
      <c r="D17" s="522"/>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3" t="s">
        <v>5</v>
      </c>
      <c r="D18" s="523"/>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87</v>
      </c>
      <c r="D19" s="523"/>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4" t="s">
        <v>161</v>
      </c>
      <c r="D20" s="524"/>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13" t="s">
        <v>72</v>
      </c>
      <c r="D21" s="514"/>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73</v>
      </c>
      <c r="D22" s="514"/>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5" thickBot="1">
      <c r="C23" s="513" t="s">
        <v>88</v>
      </c>
      <c r="D23" s="514"/>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25" t="s">
        <v>74</v>
      </c>
      <c r="D24" s="526"/>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7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27" t="s">
        <v>89</v>
      </c>
      <c r="D26" s="527"/>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75">
      <c r="A27" s="185"/>
      <c r="B27" s="186"/>
      <c r="C27" s="523" t="s">
        <v>160</v>
      </c>
      <c r="D27" s="523"/>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75">
      <c r="C28" s="523" t="s">
        <v>44</v>
      </c>
      <c r="D28" s="523"/>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1" t="s">
        <v>79</v>
      </c>
      <c r="D29" s="532"/>
      <c r="E29" s="228">
        <v>1</v>
      </c>
      <c r="F29" s="229"/>
      <c r="G29" s="452">
        <f>E29*$A$26</f>
        <v>2</v>
      </c>
      <c r="H29" s="135"/>
      <c r="I29" s="529" t="s">
        <v>50</v>
      </c>
      <c r="J29" s="190">
        <f>IF(I29="Y",G29,0)</f>
        <v>0</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3"/>
      <c r="D30" s="534"/>
      <c r="G30" s="453"/>
      <c r="I30" s="530"/>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75">
      <c r="C31" s="327" t="s">
        <v>157</v>
      </c>
      <c r="D31" s="100" t="s">
        <v>56</v>
      </c>
      <c r="E31" s="146">
        <f>SUM(E27:E29)</f>
        <v>5</v>
      </c>
      <c r="F31" s="135"/>
      <c r="G31" s="100">
        <f>SUM(G27:G29)</f>
        <v>10</v>
      </c>
      <c r="H31" s="135"/>
      <c r="I31" s="101">
        <f>SUM(J27:J29)</f>
        <v>8</v>
      </c>
      <c r="J31" s="190"/>
      <c r="K31" s="121"/>
      <c r="M31" s="230" t="s">
        <v>17</v>
      </c>
      <c r="N31" s="85"/>
      <c r="O31" s="231"/>
      <c r="P31" s="205">
        <v>1</v>
      </c>
      <c r="Q31" s="85"/>
      <c r="R31" s="90" t="s">
        <v>49</v>
      </c>
      <c r="S31" s="85"/>
      <c r="T31" s="87">
        <f t="shared" si="2"/>
        <v>1</v>
      </c>
      <c r="U31" s="85"/>
      <c r="V31" s="325" t="s">
        <v>49</v>
      </c>
      <c r="W31" s="207">
        <f t="shared" si="3"/>
        <v>1</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27" t="s">
        <v>90</v>
      </c>
      <c r="D32" s="527"/>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28" t="s">
        <v>80</v>
      </c>
      <c r="D33" s="528"/>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2" t="s">
        <v>164</v>
      </c>
      <c r="D34" s="412"/>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75">
      <c r="C35" s="521" t="s">
        <v>81</v>
      </c>
      <c r="D35" s="521"/>
      <c r="E35" s="233">
        <v>2.5</v>
      </c>
      <c r="F35" s="85"/>
      <c r="G35" s="83">
        <f>E35*$A$32</f>
        <v>5</v>
      </c>
      <c r="H35" s="85"/>
      <c r="I35" s="200" t="s">
        <v>49</v>
      </c>
      <c r="J35" s="190">
        <f>IF(I35="Y",G35,0)</f>
        <v>5</v>
      </c>
      <c r="K35" s="121">
        <f>IF(I35="Y",1,0)</f>
        <v>1</v>
      </c>
      <c r="M35" s="202" t="s">
        <v>16</v>
      </c>
      <c r="N35" s="85"/>
      <c r="O35" s="212"/>
      <c r="P35" s="205">
        <v>0.5</v>
      </c>
      <c r="Q35" s="85"/>
      <c r="R35" s="90" t="s">
        <v>49</v>
      </c>
      <c r="S35" s="85"/>
      <c r="T35" s="87">
        <f t="shared" si="2"/>
        <v>0.5</v>
      </c>
      <c r="U35" s="85"/>
      <c r="V35" s="325" t="s">
        <v>49</v>
      </c>
      <c r="W35" s="207">
        <f t="shared" si="3"/>
        <v>0.5</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7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7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5">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325" t="s">
        <v>49</v>
      </c>
      <c r="W38" s="207">
        <f>IF(V38="Y", T38, 0)</f>
        <v>0.5</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75">
      <c r="C39" s="528" t="s">
        <v>35</v>
      </c>
      <c r="D39" s="528"/>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28" t="s">
        <v>46</v>
      </c>
      <c r="D40" s="528"/>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26</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28" t="s">
        <v>45</v>
      </c>
      <c r="D41" s="528"/>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28" t="s">
        <v>86</v>
      </c>
      <c r="D42" s="528"/>
      <c r="E42" s="219"/>
      <c r="F42" s="85"/>
      <c r="G42" s="83"/>
      <c r="H42" s="85"/>
      <c r="I42" s="83"/>
      <c r="J42" s="190">
        <f t="shared" si="5"/>
        <v>0</v>
      </c>
      <c r="K42" s="121">
        <f t="shared" si="6"/>
        <v>0</v>
      </c>
      <c r="M42" s="535" t="s">
        <v>71</v>
      </c>
      <c r="N42" s="242"/>
      <c r="O42" s="466">
        <f>(I54+V40)/(G54+T40)</f>
        <v>0.86</v>
      </c>
      <c r="P42" s="466"/>
      <c r="Q42" s="466"/>
      <c r="R42" s="466"/>
      <c r="S42" s="466"/>
      <c r="T42" s="466"/>
      <c r="U42" s="466"/>
      <c r="V42" s="467"/>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13" t="s">
        <v>33</v>
      </c>
      <c r="D43" s="414"/>
      <c r="E43" s="219">
        <v>3</v>
      </c>
      <c r="F43" s="85"/>
      <c r="G43" s="83">
        <f t="shared" si="4"/>
        <v>12</v>
      </c>
      <c r="H43" s="85"/>
      <c r="I43" s="200" t="s">
        <v>49</v>
      </c>
      <c r="J43" s="190">
        <f t="shared" si="5"/>
        <v>12</v>
      </c>
      <c r="K43" s="121">
        <f t="shared" si="6"/>
        <v>1</v>
      </c>
      <c r="M43" s="536"/>
      <c r="N43" s="243"/>
      <c r="O43" s="468"/>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2" t="s">
        <v>43</v>
      </c>
      <c r="D44" s="412"/>
      <c r="E44" s="219">
        <v>4</v>
      </c>
      <c r="F44" s="85"/>
      <c r="G44" s="83">
        <f t="shared" si="4"/>
        <v>16</v>
      </c>
      <c r="H44" s="85"/>
      <c r="I44" s="200" t="s">
        <v>49</v>
      </c>
      <c r="J44" s="190">
        <f t="shared" si="5"/>
        <v>16</v>
      </c>
      <c r="K44" s="121">
        <f t="shared" si="6"/>
        <v>1</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2" t="s">
        <v>151</v>
      </c>
      <c r="D45" s="412"/>
      <c r="E45" s="219">
        <v>5</v>
      </c>
      <c r="F45" s="85"/>
      <c r="G45" s="83">
        <f t="shared" si="4"/>
        <v>20</v>
      </c>
      <c r="H45" s="85"/>
      <c r="I45" s="200" t="s">
        <v>49</v>
      </c>
      <c r="J45" s="190">
        <f t="shared" si="5"/>
        <v>20</v>
      </c>
      <c r="K45" s="121">
        <f t="shared" si="6"/>
        <v>1</v>
      </c>
      <c r="M45" s="244" t="s">
        <v>63</v>
      </c>
      <c r="N45" s="245"/>
      <c r="O45" s="458" t="s">
        <v>61</v>
      </c>
      <c r="P45" s="459"/>
      <c r="Q45" s="459"/>
      <c r="R45" s="459"/>
      <c r="S45" s="459"/>
      <c r="T45" s="459"/>
      <c r="U45" s="459"/>
      <c r="V45" s="460"/>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00000000000001" customHeight="1">
      <c r="C46" s="327" t="s">
        <v>157</v>
      </c>
      <c r="D46" s="246" t="s">
        <v>56</v>
      </c>
      <c r="E46" s="146"/>
      <c r="F46" s="135"/>
      <c r="G46" s="100">
        <f>MAX(G39:G45)</f>
        <v>20</v>
      </c>
      <c r="H46" s="135"/>
      <c r="I46" s="104">
        <f>MAX(J39:J45)</f>
        <v>20</v>
      </c>
      <c r="J46" s="232"/>
      <c r="K46" s="121"/>
      <c r="M46" s="545" t="s">
        <v>62</v>
      </c>
      <c r="N46" s="247"/>
      <c r="O46" s="445" t="str">
        <f>IF(AA24=0,0,VLOOKUP(O42,Lookups!A2:C10,IF(O45="Industrial",2,3),TRUE))</f>
        <v>5 + Exemplary</v>
      </c>
      <c r="P46" s="445"/>
      <c r="Q46" s="445"/>
      <c r="R46" s="445"/>
      <c r="S46" s="445"/>
      <c r="T46" s="445"/>
      <c r="U46" s="445"/>
      <c r="V46" s="446"/>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thickBot="1">
      <c r="C47" s="146"/>
      <c r="D47" s="224"/>
      <c r="E47" s="146"/>
      <c r="F47" s="135"/>
      <c r="G47" s="135"/>
      <c r="H47" s="135"/>
      <c r="I47" s="248"/>
      <c r="J47" s="232"/>
      <c r="K47" s="121"/>
      <c r="M47" s="546"/>
      <c r="N47" s="249"/>
      <c r="O47" s="447"/>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6.25">
      <c r="A48" s="185">
        <v>2</v>
      </c>
      <c r="B48" s="186"/>
      <c r="C48" s="235" t="s">
        <v>159</v>
      </c>
      <c r="D48" s="214"/>
      <c r="E48" s="146"/>
      <c r="F48" s="215"/>
      <c r="G48" s="216" t="s">
        <v>3</v>
      </c>
      <c r="H48" s="215"/>
      <c r="I48" s="217"/>
      <c r="J48" s="190"/>
      <c r="K48" s="121"/>
      <c r="L48" s="146"/>
      <c r="M48" s="250"/>
      <c r="O48" s="537" t="str">
        <f>IF(AA24=0,AG14,"")</f>
        <v/>
      </c>
      <c r="P48" s="537"/>
      <c r="Q48" s="537"/>
      <c r="R48" s="537"/>
      <c r="S48" s="537"/>
      <c r="T48" s="537"/>
      <c r="U48" s="537"/>
      <c r="V48" s="537"/>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75">
      <c r="C49" s="519" t="s">
        <v>34</v>
      </c>
      <c r="D49" s="520"/>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75">
      <c r="C50" s="519" t="s">
        <v>27</v>
      </c>
      <c r="D50" s="520"/>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38" t="s">
        <v>91</v>
      </c>
      <c r="D51" s="539"/>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7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75">
      <c r="C54" s="146"/>
      <c r="D54" s="252" t="s">
        <v>57</v>
      </c>
      <c r="E54" s="188"/>
      <c r="F54" s="253"/>
      <c r="G54" s="105">
        <f>G13+G25+G31+G36+G46+G52</f>
        <v>70</v>
      </c>
      <c r="H54" s="253"/>
      <c r="I54" s="105">
        <f>I13+I25+I31+I36+I46+I52</f>
        <v>60</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7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7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28" t="s">
        <v>98</v>
      </c>
      <c r="D58" s="528"/>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15.75">
      <c r="C59" s="257" t="s">
        <v>125</v>
      </c>
      <c r="D59" s="258"/>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75">
      <c r="C60" s="476" t="s">
        <v>126</v>
      </c>
      <c r="D60" s="477"/>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75">
      <c r="C61" s="476"/>
      <c r="D61" s="493"/>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75">
      <c r="C62" s="528" t="s">
        <v>103</v>
      </c>
      <c r="D62" s="528"/>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75">
      <c r="C63" s="528" t="s">
        <v>104</v>
      </c>
      <c r="D63" s="528"/>
      <c r="E63" s="219">
        <v>0</v>
      </c>
      <c r="F63" s="229"/>
      <c r="G63" s="136"/>
      <c r="H63" s="134"/>
      <c r="I63" s="200" t="s">
        <v>50</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28" t="s">
        <v>111</v>
      </c>
      <c r="D64" s="528"/>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75">
      <c r="C65" s="538" t="s">
        <v>105</v>
      </c>
      <c r="D65" s="539"/>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1" t="s">
        <v>106</v>
      </c>
      <c r="D66" s="542"/>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28" t="s">
        <v>94</v>
      </c>
      <c r="D67" s="528"/>
      <c r="E67" s="219"/>
      <c r="F67" s="229"/>
      <c r="G67" s="500" t="s">
        <v>127</v>
      </c>
      <c r="H67" s="501"/>
      <c r="I67" s="501"/>
      <c r="J67" s="501"/>
      <c r="K67" s="501"/>
      <c r="L67" s="501"/>
      <c r="M67" s="502"/>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38" t="s">
        <v>102</v>
      </c>
      <c r="D68" s="539"/>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75">
      <c r="C69" s="541" t="s">
        <v>107</v>
      </c>
      <c r="D69" s="542"/>
      <c r="E69" s="219"/>
      <c r="F69" s="229"/>
      <c r="G69" s="497" t="s">
        <v>128</v>
      </c>
      <c r="H69" s="498"/>
      <c r="I69" s="498"/>
      <c r="J69" s="498"/>
      <c r="K69" s="498"/>
      <c r="L69" s="498"/>
      <c r="M69" s="499"/>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28" t="s">
        <v>108</v>
      </c>
      <c r="D70" s="528"/>
      <c r="E70" s="219"/>
      <c r="F70" s="229"/>
      <c r="G70" s="497" t="s">
        <v>129</v>
      </c>
      <c r="H70" s="498"/>
      <c r="I70" s="499"/>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109</v>
      </c>
      <c r="D71" s="528"/>
      <c r="E71" s="219"/>
      <c r="F71" s="229"/>
      <c r="G71" s="497" t="s">
        <v>129</v>
      </c>
      <c r="H71" s="498"/>
      <c r="I71" s="499"/>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110</v>
      </c>
      <c r="D72" s="528"/>
      <c r="E72" s="219"/>
      <c r="F72" s="229"/>
      <c r="G72" s="497" t="s">
        <v>129</v>
      </c>
      <c r="H72" s="498"/>
      <c r="I72" s="499"/>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40" t="s">
        <v>101</v>
      </c>
      <c r="D73" s="540"/>
      <c r="E73" s="219"/>
      <c r="F73" s="229"/>
      <c r="G73" s="497" t="s">
        <v>129</v>
      </c>
      <c r="H73" s="498"/>
      <c r="I73" s="499"/>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4">
    <mergeCell ref="C22:D22"/>
    <mergeCell ref="C2:I2"/>
    <mergeCell ref="O7:O8"/>
    <mergeCell ref="AA10:AB10"/>
    <mergeCell ref="C11:D11"/>
    <mergeCell ref="C12:D12"/>
    <mergeCell ref="C16:D16"/>
    <mergeCell ref="C5:V5"/>
    <mergeCell ref="C17:D17"/>
    <mergeCell ref="C18:D18"/>
    <mergeCell ref="C19:D19"/>
    <mergeCell ref="C20:D20"/>
    <mergeCell ref="C21:D21"/>
    <mergeCell ref="C35:D35"/>
    <mergeCell ref="C23:D23"/>
    <mergeCell ref="C24:D24"/>
    <mergeCell ref="C26:D26"/>
    <mergeCell ref="C27:D27"/>
    <mergeCell ref="C28:D28"/>
    <mergeCell ref="C29:D30"/>
    <mergeCell ref="G29:G30"/>
    <mergeCell ref="I29:I30"/>
    <mergeCell ref="C32:D32"/>
    <mergeCell ref="C33:D33"/>
    <mergeCell ref="C34:D34"/>
    <mergeCell ref="C58:D58"/>
    <mergeCell ref="C61:D61"/>
    <mergeCell ref="C60:D60"/>
    <mergeCell ref="O48:V48"/>
    <mergeCell ref="C39:D39"/>
    <mergeCell ref="C40:D40"/>
    <mergeCell ref="C41:D41"/>
    <mergeCell ref="C42:D42"/>
    <mergeCell ref="M42:M43"/>
    <mergeCell ref="O42:V43"/>
    <mergeCell ref="C43:D43"/>
    <mergeCell ref="C44:D44"/>
    <mergeCell ref="C45:D45"/>
    <mergeCell ref="O45:V45"/>
    <mergeCell ref="M46:M47"/>
    <mergeCell ref="O46:V47"/>
    <mergeCell ref="C73:D73"/>
    <mergeCell ref="G73:I73"/>
    <mergeCell ref="C68:D68"/>
    <mergeCell ref="C69:D69"/>
    <mergeCell ref="C70:D70"/>
    <mergeCell ref="G70:I70"/>
    <mergeCell ref="G69:M69"/>
    <mergeCell ref="AI10:AO11"/>
    <mergeCell ref="AI12:AO14"/>
    <mergeCell ref="C71:D71"/>
    <mergeCell ref="G71:I71"/>
    <mergeCell ref="C72:D72"/>
    <mergeCell ref="G72:I72"/>
    <mergeCell ref="G67:M67"/>
    <mergeCell ref="C67:D67"/>
    <mergeCell ref="C62:D62"/>
    <mergeCell ref="C63:D63"/>
    <mergeCell ref="C64:D64"/>
    <mergeCell ref="C65:D65"/>
    <mergeCell ref="C66:D66"/>
    <mergeCell ref="C49:D49"/>
    <mergeCell ref="C50:D50"/>
    <mergeCell ref="C51:D51"/>
  </mergeCells>
  <dataValidations count="9">
    <dataValidation allowBlank="1" showErrorMessage="1" sqref="C51:D51" xr:uid="{00000000-0002-0000-1400-000000000000}"/>
    <dataValidation allowBlank="1" showErrorMessage="1" promptTitle="CEN/TR 15941:2010" prompt="Sustainability of construction works - Environmental product declarations - Methodology for selection and use of generic data, BSi" sqref="C34:D34" xr:uid="{00000000-0002-0000-1400-000001000000}"/>
    <dataValidation allowBlank="1" showInputMessage="1" showErrorMessage="1" promptTitle="EN 15804:2012" prompt="Sustainability of construction works - Environmental product declarations - core rules for the product category of construction products, BSi" sqref="C44:D44" xr:uid="{00000000-0002-0000-1400-000002000000}"/>
    <dataValidation allowBlank="1" showInputMessage="1" showErrorMessage="1" promptTitle="EN 15978:2011" prompt="Sustainability of construction works - assessment of environmental performance of buildings - calculation method, BSi" sqref="C29" xr:uid="{00000000-0002-0000-14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400-000004000000}"/>
    <dataValidation allowBlank="1" showInputMessage="1" showErrorMessage="1" promptTitle="ISO 21930:2007" prompt="Sustainability in building construction- Environmental declaration of building products, BSi" sqref="C43:D43" xr:uid="{00000000-0002-0000-1400-000005000000}"/>
    <dataValidation type="list" allowBlank="1" showInputMessage="1" showErrorMessage="1" sqref="N45:V45" xr:uid="{00000000-0002-0000-1400-000006000000}">
      <formula1>"Industrial, All others"</formula1>
    </dataValidation>
    <dataValidation type="list" allowBlank="1" showInputMessage="1" showErrorMessage="1" sqref="V11:V27 I39:I41 I33:I35 I16:I20 I27:I29 I10:I12 R29:R35 R37:R38 V29:V35 R11:R27 I63:I66 I43:I45 I49:I51 V37:V38" xr:uid="{00000000-0002-0000-1400-000007000000}">
      <formula1>"Y, N"</formula1>
    </dataValidation>
    <dataValidation allowBlank="1" showErrorMessage="1" promptTitle="EN 15804:2012" prompt="Sustainability of construction works - Environmental product declarations - core rules for the product category of construction products, BSi" sqref="C45:D45" xr:uid="{00000000-0002-0000-14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3D6864"/>
    <pageSetUpPr fitToPage="1"/>
  </sheetPr>
  <dimension ref="A1:BB115"/>
  <sheetViews>
    <sheetView topLeftCell="B1" workbookViewId="0"/>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2" t="s">
        <v>199</v>
      </c>
      <c r="D2" s="512"/>
      <c r="E2" s="512"/>
      <c r="F2" s="512"/>
      <c r="G2" s="512"/>
      <c r="H2" s="512"/>
      <c r="I2" s="512"/>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54"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55"/>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8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27.5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0.88500000000000001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8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8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8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8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C72:D72"/>
    <mergeCell ref="G66:K66"/>
    <mergeCell ref="G68:K68"/>
    <mergeCell ref="G69:K69"/>
    <mergeCell ref="G70:K70"/>
    <mergeCell ref="G71:K71"/>
    <mergeCell ref="G72:K72"/>
    <mergeCell ref="C69:D69"/>
    <mergeCell ref="C70:D70"/>
    <mergeCell ref="C71:D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C2:I2"/>
    <mergeCell ref="C5:V5"/>
    <mergeCell ref="O6:O7"/>
    <mergeCell ref="AA9:AB9"/>
    <mergeCell ref="C11:D11"/>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500-000000000000}"/>
    <dataValidation allowBlank="1" showErrorMessage="1" sqref="C50:D50" xr:uid="{00000000-0002-0000-1500-000001000000}"/>
    <dataValidation allowBlank="1" showErrorMessage="1" promptTitle="CEN/TR 15941:2010" prompt="Sustainability of construction works - Environmental product declarations - Methodology for selection and use of generic data, BSi" sqref="C33:D33" xr:uid="{00000000-0002-0000-15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500-000003000000}"/>
    <dataValidation allowBlank="1" showInputMessage="1" showErrorMessage="1" promptTitle="EN 15978:2011" prompt="Sustainability of construction works - assessment of environmental performance of buildings - calculation method, BSi" sqref="C28" xr:uid="{00000000-0002-0000-15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500-000005000000}"/>
    <dataValidation allowBlank="1" showInputMessage="1" showErrorMessage="1" promptTitle="ISO 21930:2007" prompt="Sustainability in building construction- Environmental declaration of building products, BSi" sqref="C42:D42" xr:uid="{00000000-0002-0000-1500-000006000000}"/>
    <dataValidation type="list" allowBlank="1" showInputMessage="1" showErrorMessage="1" sqref="N44:V44" xr:uid="{00000000-0002-0000-1500-000007000000}">
      <formula1>"Industrial, All others"</formula1>
    </dataValidation>
    <dataValidation type="list" allowBlank="1" showInputMessage="1" showErrorMessage="1" sqref="V10:V26 I38:I40 I26:I28 I9:I11 I15:I19 I42:I44 R28:R34 R36:R37 V36:V37 R10:R26 I62:I65 I32:I34 I48:I50 V28:V34" xr:uid="{00000000-0002-0000-15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B1" s="39"/>
      <c r="C1" s="39"/>
      <c r="D1" s="39"/>
      <c r="E1" s="39"/>
      <c r="F1" s="39"/>
      <c r="G1" s="39"/>
      <c r="H1" s="39"/>
      <c r="I1" s="39"/>
      <c r="J1" s="39"/>
      <c r="K1" s="31"/>
      <c r="L1" s="39"/>
      <c r="M1" s="39"/>
      <c r="N1" s="39"/>
      <c r="O1" s="39"/>
      <c r="P1" s="39"/>
      <c r="Q1" s="39"/>
      <c r="R1" s="35"/>
      <c r="S1" s="39"/>
      <c r="T1" s="35"/>
      <c r="U1" s="39"/>
      <c r="V1" s="35"/>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B2" s="39"/>
      <c r="C2" s="512" t="s">
        <v>147</v>
      </c>
      <c r="D2" s="512"/>
      <c r="E2" s="512"/>
      <c r="F2" s="512"/>
      <c r="G2" s="512"/>
      <c r="H2" s="512"/>
      <c r="I2" s="512"/>
      <c r="J2" s="39"/>
      <c r="K2" s="115"/>
      <c r="L2" s="76"/>
      <c r="M2" s="76"/>
      <c r="N2" s="76"/>
      <c r="O2" s="76"/>
      <c r="P2" s="76"/>
      <c r="Q2" s="76"/>
      <c r="R2" s="76"/>
      <c r="S2" s="76"/>
      <c r="T2" s="76"/>
      <c r="U2" s="76"/>
      <c r="V2" s="76"/>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B3" s="39"/>
      <c r="C3" s="39"/>
      <c r="D3" s="39"/>
      <c r="E3" s="39"/>
      <c r="F3" s="39"/>
      <c r="G3" s="39"/>
      <c r="H3" s="39"/>
      <c r="I3" s="39"/>
      <c r="J3" s="39"/>
      <c r="K3" s="31"/>
      <c r="L3" s="39"/>
      <c r="M3" s="39"/>
      <c r="N3" s="39"/>
      <c r="O3" s="39"/>
      <c r="P3" s="39"/>
      <c r="Q3" s="39"/>
      <c r="R3" s="35"/>
      <c r="S3" s="39"/>
      <c r="T3" s="35"/>
      <c r="U3" s="39"/>
      <c r="V3" s="35"/>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B4" s="39"/>
      <c r="C4" s="280" t="s">
        <v>112</v>
      </c>
      <c r="D4" s="281"/>
      <c r="E4" s="281"/>
      <c r="F4" s="281"/>
      <c r="G4" s="281"/>
      <c r="H4" s="281"/>
      <c r="I4" s="281"/>
      <c r="J4" s="281"/>
      <c r="K4" s="282"/>
      <c r="L4" s="281"/>
      <c r="M4" s="281"/>
      <c r="N4" s="281"/>
      <c r="O4" s="281"/>
      <c r="P4" s="281"/>
      <c r="Q4" s="281"/>
      <c r="R4" s="283"/>
      <c r="S4" s="281"/>
      <c r="T4" s="283"/>
      <c r="U4" s="281"/>
      <c r="V4" s="284"/>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7" customHeight="1" thickBot="1">
      <c r="A5" s="157"/>
      <c r="B5" s="71"/>
      <c r="C5" s="573" t="s">
        <v>143</v>
      </c>
      <c r="D5" s="574"/>
      <c r="E5" s="574"/>
      <c r="F5" s="574"/>
      <c r="G5" s="574"/>
      <c r="H5" s="574"/>
      <c r="I5" s="574"/>
      <c r="J5" s="574"/>
      <c r="K5" s="574"/>
      <c r="L5" s="574"/>
      <c r="M5" s="574"/>
      <c r="N5" s="574"/>
      <c r="O5" s="574"/>
      <c r="P5" s="574"/>
      <c r="Q5" s="574"/>
      <c r="R5" s="574"/>
      <c r="S5" s="574"/>
      <c r="T5" s="574"/>
      <c r="U5" s="574"/>
      <c r="V5" s="575"/>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71"/>
      <c r="C6" s="285"/>
      <c r="D6" s="285"/>
      <c r="E6" s="285"/>
      <c r="F6" s="285"/>
      <c r="G6" s="285"/>
      <c r="H6" s="285"/>
      <c r="I6" s="285"/>
      <c r="J6" s="285"/>
      <c r="K6" s="285"/>
      <c r="L6" s="285"/>
      <c r="M6" s="285"/>
      <c r="N6" s="285"/>
      <c r="O6" s="285"/>
      <c r="P6" s="285"/>
      <c r="Q6" s="285"/>
      <c r="R6" s="285"/>
      <c r="S6" s="285"/>
      <c r="T6" s="285"/>
      <c r="U6" s="285"/>
      <c r="V6" s="285"/>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B7" s="39"/>
      <c r="C7" s="45" t="s">
        <v>67</v>
      </c>
      <c r="D7" s="39"/>
      <c r="E7" s="39"/>
      <c r="F7" s="39"/>
      <c r="G7" s="39"/>
      <c r="H7" s="39"/>
      <c r="I7" s="39"/>
      <c r="J7" s="39"/>
      <c r="K7" s="31"/>
      <c r="L7" s="39"/>
      <c r="M7" s="45" t="s">
        <v>66</v>
      </c>
      <c r="N7" s="26"/>
      <c r="O7" s="456" t="s">
        <v>47</v>
      </c>
      <c r="P7" s="26"/>
      <c r="Q7" s="26"/>
      <c r="R7" s="27"/>
      <c r="S7" s="26"/>
      <c r="T7" s="27"/>
      <c r="U7" s="26"/>
      <c r="V7" s="27"/>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71"/>
      <c r="C8" s="93" t="s">
        <v>54</v>
      </c>
      <c r="D8" s="94" t="s">
        <v>38</v>
      </c>
      <c r="E8" s="46"/>
      <c r="F8" s="30"/>
      <c r="G8" s="95" t="s">
        <v>52</v>
      </c>
      <c r="H8" s="30"/>
      <c r="I8" s="92" t="s">
        <v>75</v>
      </c>
      <c r="J8" s="70" t="s">
        <v>53</v>
      </c>
      <c r="K8" s="286" t="s">
        <v>76</v>
      </c>
      <c r="L8" s="71" t="s">
        <v>29</v>
      </c>
      <c r="M8" s="28"/>
      <c r="N8" s="29"/>
      <c r="O8" s="457"/>
      <c r="P8" s="29" t="s">
        <v>55</v>
      </c>
      <c r="Q8" s="29"/>
      <c r="R8" s="96" t="s">
        <v>48</v>
      </c>
      <c r="S8" s="29"/>
      <c r="T8" s="95" t="s">
        <v>52</v>
      </c>
      <c r="U8" s="29"/>
      <c r="V8" s="92"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71"/>
      <c r="C9" s="287"/>
      <c r="D9" s="288"/>
      <c r="E9" s="289"/>
      <c r="F9" s="290"/>
      <c r="G9" s="291"/>
      <c r="H9" s="290"/>
      <c r="I9" s="292"/>
      <c r="J9" s="70"/>
      <c r="K9" s="286"/>
      <c r="L9" s="71"/>
      <c r="M9" s="39"/>
      <c r="N9" s="293"/>
      <c r="O9" s="294"/>
      <c r="P9" s="293"/>
      <c r="Q9" s="293"/>
      <c r="R9" s="295"/>
      <c r="S9" s="293"/>
      <c r="T9" s="291"/>
      <c r="U9" s="293"/>
      <c r="V9" s="292"/>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74"/>
      <c r="C10" s="50" t="s">
        <v>39</v>
      </c>
      <c r="D10" s="39"/>
      <c r="E10" s="39"/>
      <c r="F10" s="34"/>
      <c r="G10" s="97" t="s">
        <v>2</v>
      </c>
      <c r="H10" s="34"/>
      <c r="I10" s="34"/>
      <c r="J10" s="6"/>
      <c r="K10" s="296"/>
      <c r="L10" s="11">
        <v>1</v>
      </c>
      <c r="M10" s="44" t="s">
        <v>78</v>
      </c>
      <c r="N10" s="31"/>
      <c r="O10" s="31"/>
      <c r="P10" s="31"/>
      <c r="Q10" s="31"/>
      <c r="R10" s="32"/>
      <c r="S10" s="31"/>
      <c r="T10" s="32"/>
      <c r="U10" s="31"/>
      <c r="V10" s="3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B11" s="39"/>
      <c r="C11" s="49" t="s">
        <v>1</v>
      </c>
      <c r="D11" s="75" t="s">
        <v>21</v>
      </c>
      <c r="E11" s="8">
        <v>1</v>
      </c>
      <c r="F11" s="55"/>
      <c r="G11" s="297">
        <f>E11*$A$10</f>
        <v>2</v>
      </c>
      <c r="H11" s="55"/>
      <c r="I11" s="298" t="s">
        <v>49</v>
      </c>
      <c r="J11" s="6">
        <f>IF(I11="Y",G11,0)</f>
        <v>2</v>
      </c>
      <c r="K11" s="299">
        <f>IF(I11="Y",1,0)</f>
        <v>1</v>
      </c>
      <c r="L11"/>
      <c r="M11" s="50" t="s">
        <v>24</v>
      </c>
      <c r="N11" s="35"/>
      <c r="O11" s="35"/>
      <c r="P11" s="35"/>
      <c r="Q11" s="35"/>
      <c r="R11" s="32"/>
      <c r="S11" s="35"/>
      <c r="T11" s="97" t="s">
        <v>2</v>
      </c>
      <c r="U11" s="35"/>
      <c r="V11" s="33"/>
      <c r="W11" s="194"/>
      <c r="X11" s="149"/>
      <c r="Y11" s="149"/>
      <c r="Z11" s="149"/>
      <c r="AA11" s="518" t="s">
        <v>76</v>
      </c>
      <c r="AB11" s="518"/>
      <c r="AC11" s="146"/>
      <c r="AD11" s="146"/>
      <c r="AE11" s="146"/>
      <c r="AF11" s="146"/>
      <c r="AG11" s="146"/>
      <c r="AH11" s="146"/>
      <c r="AI11" s="410" t="s">
        <v>170</v>
      </c>
      <c r="AJ11" s="410"/>
      <c r="AK11" s="410"/>
      <c r="AL11" s="410"/>
      <c r="AM11" s="410"/>
      <c r="AN11" s="410"/>
      <c r="AO11" s="410"/>
      <c r="AP11" s="146"/>
      <c r="AQ11" s="146"/>
      <c r="AR11" s="146"/>
      <c r="AS11" s="146"/>
      <c r="AT11" s="146"/>
      <c r="AU11" s="146"/>
      <c r="AV11" s="146"/>
      <c r="AW11" s="146"/>
      <c r="AX11" s="146"/>
      <c r="AY11" s="146"/>
      <c r="AZ11" s="146"/>
      <c r="BA11" s="146"/>
    </row>
    <row r="12" spans="1:53" ht="15.75">
      <c r="B12" s="39"/>
      <c r="C12" s="421" t="s">
        <v>68</v>
      </c>
      <c r="D12" s="422"/>
      <c r="E12" s="6">
        <v>1</v>
      </c>
      <c r="F12" s="55"/>
      <c r="G12" s="297">
        <f>E12*$A$10</f>
        <v>2</v>
      </c>
      <c r="H12" s="55"/>
      <c r="I12" s="298" t="s">
        <v>49</v>
      </c>
      <c r="J12" s="6">
        <f>IF(I12="Y",G12,0)</f>
        <v>2</v>
      </c>
      <c r="K12" s="300"/>
      <c r="L12" s="1"/>
      <c r="M12" s="279" t="s">
        <v>23</v>
      </c>
      <c r="N12" s="54"/>
      <c r="O12" s="91" t="s">
        <v>21</v>
      </c>
      <c r="P12" s="52">
        <v>2</v>
      </c>
      <c r="Q12" s="54"/>
      <c r="R12" s="90" t="s">
        <v>49</v>
      </c>
      <c r="S12" s="54"/>
      <c r="T12" s="301">
        <f t="shared" ref="T12:T27" si="0">IF(R12="Y",P12*$L$10,"")</f>
        <v>2</v>
      </c>
      <c r="U12" s="54"/>
      <c r="V12" s="326" t="s">
        <v>49</v>
      </c>
      <c r="W12" s="207">
        <f t="shared" ref="W12:W27" si="1">IF(V12="Y", T12, 0)</f>
        <v>2</v>
      </c>
      <c r="X12" s="149">
        <f>IF(OR(R12="N",W12&gt;0),1,0)</f>
        <v>1</v>
      </c>
      <c r="Y12" s="149"/>
      <c r="Z12" s="149"/>
      <c r="AA12" s="208">
        <f>K11</f>
        <v>1</v>
      </c>
      <c r="AB12" s="146"/>
      <c r="AC12" s="146"/>
      <c r="AD12" s="146"/>
      <c r="AE12" s="146"/>
      <c r="AF12" s="146"/>
      <c r="AG12" s="146"/>
      <c r="AH12" s="146"/>
      <c r="AI12" s="410"/>
      <c r="AJ12" s="410"/>
      <c r="AK12" s="410"/>
      <c r="AL12" s="410"/>
      <c r="AM12" s="410"/>
      <c r="AN12" s="410"/>
      <c r="AO12" s="410"/>
      <c r="AP12" s="146"/>
      <c r="AQ12" s="146"/>
      <c r="AR12" s="146"/>
      <c r="AS12" s="146"/>
      <c r="AT12" s="146"/>
      <c r="AU12" s="146"/>
      <c r="AV12" s="146"/>
      <c r="AW12" s="146"/>
      <c r="AX12" s="146"/>
      <c r="AY12" s="146"/>
      <c r="AZ12" s="146"/>
      <c r="BA12" s="146"/>
    </row>
    <row r="13" spans="1:53" ht="15.75">
      <c r="B13" s="39"/>
      <c r="C13" s="449" t="s">
        <v>69</v>
      </c>
      <c r="D13" s="449"/>
      <c r="E13" s="6">
        <v>2</v>
      </c>
      <c r="F13" s="55"/>
      <c r="G13" s="297">
        <f>E13*$A$10</f>
        <v>4</v>
      </c>
      <c r="H13" s="55"/>
      <c r="I13" s="298" t="s">
        <v>49</v>
      </c>
      <c r="J13" s="6">
        <f>IF(I13="Y",G13,0)</f>
        <v>4</v>
      </c>
      <c r="K13" s="300"/>
      <c r="L13" s="1"/>
      <c r="M13" s="279" t="s">
        <v>9</v>
      </c>
      <c r="N13" s="55"/>
      <c r="O13" s="91" t="s">
        <v>21</v>
      </c>
      <c r="P13" s="52">
        <v>2</v>
      </c>
      <c r="Q13" s="55"/>
      <c r="R13" s="90" t="s">
        <v>49</v>
      </c>
      <c r="S13" s="55"/>
      <c r="T13" s="301">
        <f t="shared" si="0"/>
        <v>2</v>
      </c>
      <c r="U13" s="55"/>
      <c r="V13" s="326" t="s">
        <v>49</v>
      </c>
      <c r="W13" s="207">
        <f t="shared" si="1"/>
        <v>2</v>
      </c>
      <c r="X13" s="149">
        <f>IF(OR(R13="N",W13&gt;0),1,0)</f>
        <v>1</v>
      </c>
      <c r="Y13" s="149"/>
      <c r="Z13" s="209"/>
      <c r="AA13" s="210">
        <f>K17</f>
        <v>1</v>
      </c>
      <c r="AB13" s="146"/>
      <c r="AC13" s="146"/>
      <c r="AD13" s="146"/>
      <c r="AE13" s="146"/>
      <c r="AF13" s="146"/>
      <c r="AG13" s="146"/>
      <c r="AH13" s="146"/>
      <c r="AI13" s="411" t="s">
        <v>171</v>
      </c>
      <c r="AJ13" s="411"/>
      <c r="AK13" s="411"/>
      <c r="AL13" s="411"/>
      <c r="AM13" s="411"/>
      <c r="AN13" s="411"/>
      <c r="AO13" s="411"/>
      <c r="AP13" s="146"/>
      <c r="AQ13" s="146"/>
      <c r="AR13" s="146"/>
      <c r="AS13" s="146"/>
      <c r="AT13" s="146"/>
      <c r="AU13" s="146"/>
      <c r="AV13" s="146"/>
      <c r="AW13" s="146"/>
      <c r="AX13" s="146"/>
      <c r="AY13" s="146"/>
      <c r="AZ13" s="146"/>
      <c r="BA13" s="146"/>
    </row>
    <row r="14" spans="1:53" ht="15.75">
      <c r="B14" s="39"/>
      <c r="C14" s="39"/>
      <c r="D14" s="99" t="s">
        <v>56</v>
      </c>
      <c r="E14" s="39"/>
      <c r="F14" s="38"/>
      <c r="G14" s="102">
        <f>SUM(G11:G13)</f>
        <v>8</v>
      </c>
      <c r="H14" s="38"/>
      <c r="I14" s="303">
        <f>SUM(J11:J13)</f>
        <v>8</v>
      </c>
      <c r="J14" s="6"/>
      <c r="K14" s="300"/>
      <c r="L14" s="1"/>
      <c r="M14" s="279" t="s">
        <v>6</v>
      </c>
      <c r="N14" s="55"/>
      <c r="O14" s="304"/>
      <c r="P14" s="52">
        <v>2</v>
      </c>
      <c r="Q14" s="55"/>
      <c r="R14" s="90" t="s">
        <v>49</v>
      </c>
      <c r="S14" s="55"/>
      <c r="T14" s="301">
        <f t="shared" si="0"/>
        <v>2</v>
      </c>
      <c r="U14" s="55"/>
      <c r="V14" s="326" t="s">
        <v>49</v>
      </c>
      <c r="W14" s="207">
        <f t="shared" si="1"/>
        <v>2</v>
      </c>
      <c r="X14" s="149"/>
      <c r="Y14" s="149"/>
      <c r="Z14" s="209"/>
      <c r="AA14" s="210">
        <f>K28</f>
        <v>1</v>
      </c>
      <c r="AB14" s="146"/>
      <c r="AC14" s="146"/>
      <c r="AD14" s="146"/>
      <c r="AE14" s="146"/>
      <c r="AF14" s="146"/>
      <c r="AG14" s="146"/>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5.75">
      <c r="B15" s="39"/>
      <c r="C15" s="73"/>
      <c r="D15" s="73"/>
      <c r="E15" s="73"/>
      <c r="F15" s="73"/>
      <c r="G15" s="73"/>
      <c r="H15" s="73"/>
      <c r="I15" s="73"/>
      <c r="J15" s="73"/>
      <c r="K15" s="300"/>
      <c r="L15" s="1"/>
      <c r="M15" s="279" t="s">
        <v>14</v>
      </c>
      <c r="N15" s="55"/>
      <c r="O15" s="91" t="s">
        <v>21</v>
      </c>
      <c r="P15" s="52">
        <v>2</v>
      </c>
      <c r="Q15" s="55"/>
      <c r="R15" s="90" t="s">
        <v>49</v>
      </c>
      <c r="S15" s="55"/>
      <c r="T15" s="301">
        <f t="shared" si="0"/>
        <v>2</v>
      </c>
      <c r="U15" s="5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74"/>
      <c r="C16" s="50" t="s">
        <v>70</v>
      </c>
      <c r="D16" s="47"/>
      <c r="E16" s="39"/>
      <c r="F16" s="37"/>
      <c r="G16" s="98" t="s">
        <v>3</v>
      </c>
      <c r="H16" s="37"/>
      <c r="I16" s="43"/>
      <c r="J16" s="6"/>
      <c r="K16" s="300"/>
      <c r="L16" s="1"/>
      <c r="M16" s="279" t="s">
        <v>22</v>
      </c>
      <c r="N16" s="55"/>
      <c r="O16" s="304"/>
      <c r="P16" s="52">
        <v>2</v>
      </c>
      <c r="Q16" s="55"/>
      <c r="R16" s="90" t="s">
        <v>49</v>
      </c>
      <c r="S16" s="55"/>
      <c r="T16" s="301">
        <f t="shared" si="0"/>
        <v>2</v>
      </c>
      <c r="U16" s="5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B17" s="39"/>
      <c r="C17" s="441" t="s">
        <v>4</v>
      </c>
      <c r="D17" s="441"/>
      <c r="E17" s="80">
        <v>1</v>
      </c>
      <c r="F17" s="55"/>
      <c r="G17" s="297">
        <f>E17*$A$16</f>
        <v>2</v>
      </c>
      <c r="H17" s="55"/>
      <c r="I17" s="298" t="s">
        <v>49</v>
      </c>
      <c r="J17" s="6">
        <f>IF(I17="Y",G17,0)</f>
        <v>2</v>
      </c>
      <c r="K17" s="299">
        <f>IF(OR(J17,J18,J19,J20,J21&gt;0),1,0)</f>
        <v>1</v>
      </c>
      <c r="L17"/>
      <c r="M17" s="279" t="s">
        <v>36</v>
      </c>
      <c r="N17" s="55"/>
      <c r="O17" s="91" t="s">
        <v>21</v>
      </c>
      <c r="P17" s="52">
        <v>2</v>
      </c>
      <c r="Q17" s="55"/>
      <c r="R17" s="90" t="s">
        <v>49</v>
      </c>
      <c r="S17" s="55"/>
      <c r="T17" s="301">
        <f t="shared" si="0"/>
        <v>2</v>
      </c>
      <c r="U17" s="5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B18" s="39"/>
      <c r="C18" s="441" t="s">
        <v>42</v>
      </c>
      <c r="D18" s="441"/>
      <c r="E18" s="80">
        <v>2</v>
      </c>
      <c r="F18" s="55"/>
      <c r="G18" s="297">
        <f>E18*$A$16</f>
        <v>4</v>
      </c>
      <c r="H18" s="55"/>
      <c r="I18" s="298" t="s">
        <v>49</v>
      </c>
      <c r="J18" s="6">
        <f>IF(I18="Y",G18,0)</f>
        <v>4</v>
      </c>
      <c r="K18" s="299"/>
      <c r="L18"/>
      <c r="M18" s="279" t="s">
        <v>7</v>
      </c>
      <c r="N18" s="55"/>
      <c r="O18" s="304"/>
      <c r="P18" s="52">
        <v>1</v>
      </c>
      <c r="Q18" s="55"/>
      <c r="R18" s="90" t="s">
        <v>49</v>
      </c>
      <c r="S18" s="55"/>
      <c r="T18" s="301">
        <f t="shared" si="0"/>
        <v>1</v>
      </c>
      <c r="U18" s="5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B19" s="39"/>
      <c r="C19" s="442" t="s">
        <v>5</v>
      </c>
      <c r="D19" s="442"/>
      <c r="E19" s="77">
        <v>3</v>
      </c>
      <c r="F19" s="55"/>
      <c r="G19" s="297">
        <f>E19*$A$16</f>
        <v>6</v>
      </c>
      <c r="H19" s="55"/>
      <c r="I19" s="298" t="s">
        <v>49</v>
      </c>
      <c r="J19" s="6">
        <f>IF(I19="Y",G19,0)</f>
        <v>6</v>
      </c>
      <c r="K19" s="299"/>
      <c r="L19"/>
      <c r="M19" s="279" t="s">
        <v>41</v>
      </c>
      <c r="N19" s="55"/>
      <c r="O19" s="304"/>
      <c r="P19" s="52">
        <v>1</v>
      </c>
      <c r="Q19" s="55"/>
      <c r="R19" s="90" t="s">
        <v>49</v>
      </c>
      <c r="S19" s="55"/>
      <c r="T19" s="301">
        <f t="shared" si="0"/>
        <v>1</v>
      </c>
      <c r="U19" s="5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B20" s="39"/>
      <c r="C20" s="442" t="s">
        <v>87</v>
      </c>
      <c r="D20" s="442"/>
      <c r="E20" s="81">
        <v>4</v>
      </c>
      <c r="F20"/>
      <c r="G20" s="305">
        <f>E20*$A$16</f>
        <v>8</v>
      </c>
      <c r="H20"/>
      <c r="I20" s="302" t="s">
        <v>49</v>
      </c>
      <c r="J20" s="6">
        <f>IF(I20="Y",G20,0)</f>
        <v>8</v>
      </c>
      <c r="K20" s="299"/>
      <c r="L20"/>
      <c r="M20" s="279" t="s">
        <v>40</v>
      </c>
      <c r="N20" s="55"/>
      <c r="O20" s="304"/>
      <c r="P20" s="52">
        <v>1</v>
      </c>
      <c r="Q20" s="55"/>
      <c r="R20" s="90" t="s">
        <v>49</v>
      </c>
      <c r="S20" s="55"/>
      <c r="T20" s="301">
        <f t="shared" si="0"/>
        <v>1</v>
      </c>
      <c r="U20" s="5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B21" s="39"/>
      <c r="C21" s="451" t="s">
        <v>161</v>
      </c>
      <c r="D21" s="451"/>
      <c r="E21" s="77">
        <v>6</v>
      </c>
      <c r="F21" s="55"/>
      <c r="G21" s="297">
        <f>E21*$A$16</f>
        <v>12</v>
      </c>
      <c r="H21" s="55"/>
      <c r="I21" s="302" t="s">
        <v>49</v>
      </c>
      <c r="J21" s="6">
        <f>IF(I21="Y",G21,0)</f>
        <v>12</v>
      </c>
      <c r="K21" s="299"/>
      <c r="L21"/>
      <c r="M21" s="279" t="s">
        <v>15</v>
      </c>
      <c r="N21" s="55"/>
      <c r="O21" s="304"/>
      <c r="P21" s="52">
        <v>1</v>
      </c>
      <c r="Q21" s="55"/>
      <c r="R21" s="90" t="s">
        <v>49</v>
      </c>
      <c r="S21" s="55"/>
      <c r="T21" s="301">
        <f t="shared" si="0"/>
        <v>1</v>
      </c>
      <c r="U21" s="5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B22" s="39"/>
      <c r="C22" s="415" t="s">
        <v>72</v>
      </c>
      <c r="D22" s="416"/>
      <c r="E22"/>
      <c r="F22"/>
      <c r="G22" s="38"/>
      <c r="H22" s="38"/>
      <c r="I22" s="43"/>
      <c r="J22" s="6"/>
      <c r="K22" s="299"/>
      <c r="L22"/>
      <c r="M22" s="279" t="s">
        <v>10</v>
      </c>
      <c r="N22" s="55"/>
      <c r="O22" s="91" t="s">
        <v>21</v>
      </c>
      <c r="P22" s="52">
        <v>1</v>
      </c>
      <c r="Q22" s="55"/>
      <c r="R22" s="90" t="s">
        <v>49</v>
      </c>
      <c r="S22" s="55"/>
      <c r="T22" s="301">
        <f t="shared" si="0"/>
        <v>1</v>
      </c>
      <c r="U22" s="55"/>
      <c r="V22" s="32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B23" s="39"/>
      <c r="C23" s="415" t="s">
        <v>73</v>
      </c>
      <c r="D23" s="416"/>
      <c r="E23" s="39"/>
      <c r="F23"/>
      <c r="G23" s="38"/>
      <c r="H23" s="38"/>
      <c r="I23" s="43"/>
      <c r="J23" s="6"/>
      <c r="K23" s="299"/>
      <c r="L23"/>
      <c r="M23" s="279" t="s">
        <v>8</v>
      </c>
      <c r="N23" s="55"/>
      <c r="O23" s="91" t="s">
        <v>21</v>
      </c>
      <c r="P23" s="52">
        <v>1</v>
      </c>
      <c r="Q23" s="55"/>
      <c r="R23" s="90" t="s">
        <v>49</v>
      </c>
      <c r="S23" s="55"/>
      <c r="T23" s="301">
        <f t="shared" si="0"/>
        <v>1</v>
      </c>
      <c r="U23" s="5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B24" s="39"/>
      <c r="C24" s="415" t="s">
        <v>88</v>
      </c>
      <c r="D24" s="416"/>
      <c r="E24" s="39"/>
      <c r="F24"/>
      <c r="G24" s="38"/>
      <c r="H24" s="38"/>
      <c r="I24" s="43"/>
      <c r="J24" s="6"/>
      <c r="K24" s="299"/>
      <c r="L24"/>
      <c r="M24" s="279" t="s">
        <v>37</v>
      </c>
      <c r="N24" s="55"/>
      <c r="O24" s="304"/>
      <c r="P24" s="52">
        <v>1</v>
      </c>
      <c r="Q24" s="55"/>
      <c r="R24" s="90" t="s">
        <v>49</v>
      </c>
      <c r="S24" s="55"/>
      <c r="T24" s="301">
        <f t="shared" si="0"/>
        <v>1</v>
      </c>
      <c r="U24" s="5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B25" s="39"/>
      <c r="C25" s="417" t="s">
        <v>74</v>
      </c>
      <c r="D25" s="418"/>
      <c r="E25" s="39"/>
      <c r="F25"/>
      <c r="G25" s="38"/>
      <c r="H25" s="38"/>
      <c r="I25" s="43"/>
      <c r="J25" s="6"/>
      <c r="K25" s="299"/>
      <c r="L25"/>
      <c r="M25" s="279" t="s">
        <v>59</v>
      </c>
      <c r="N25" s="55"/>
      <c r="O25" s="304"/>
      <c r="P25" s="52">
        <v>0.5</v>
      </c>
      <c r="Q25" s="55"/>
      <c r="R25" s="90" t="s">
        <v>49</v>
      </c>
      <c r="S25" s="55"/>
      <c r="T25" s="301">
        <f t="shared" si="0"/>
        <v>0.5</v>
      </c>
      <c r="U25" s="55"/>
      <c r="V25" s="302"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B26" s="39"/>
      <c r="C26" s="327" t="s">
        <v>157</v>
      </c>
      <c r="D26" s="99" t="s">
        <v>56</v>
      </c>
      <c r="E26" s="39"/>
      <c r="F26" s="38"/>
      <c r="G26" s="102">
        <f>MAX(G17:G21)</f>
        <v>12</v>
      </c>
      <c r="H26" s="38"/>
      <c r="I26" s="303">
        <f>MAX(J17:J21)</f>
        <v>12</v>
      </c>
      <c r="J26" s="6"/>
      <c r="K26" s="299"/>
      <c r="L26"/>
      <c r="M26" s="279" t="s">
        <v>11</v>
      </c>
      <c r="N26" s="55"/>
      <c r="O26" s="304"/>
      <c r="P26" s="52">
        <v>0.5</v>
      </c>
      <c r="Q26" s="55"/>
      <c r="R26" s="90" t="s">
        <v>49</v>
      </c>
      <c r="S26" s="55"/>
      <c r="T26" s="301">
        <f t="shared" si="0"/>
        <v>0.5</v>
      </c>
      <c r="U26" s="5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74"/>
      <c r="C27" s="450" t="s">
        <v>89</v>
      </c>
      <c r="D27" s="450"/>
      <c r="E27" s="39"/>
      <c r="F27" s="37"/>
      <c r="G27" s="40" t="s">
        <v>2</v>
      </c>
      <c r="H27" s="37"/>
      <c r="I27" s="43"/>
      <c r="J27" s="6"/>
      <c r="K27" s="299"/>
      <c r="L27"/>
      <c r="M27" s="279" t="s">
        <v>13</v>
      </c>
      <c r="N27" s="55"/>
      <c r="O27" s="304"/>
      <c r="P27" s="52">
        <v>0.5</v>
      </c>
      <c r="Q27" s="55"/>
      <c r="R27" s="90" t="s">
        <v>49</v>
      </c>
      <c r="S27" s="55"/>
      <c r="T27" s="301">
        <f t="shared" si="0"/>
        <v>0.5</v>
      </c>
      <c r="U27" s="5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74"/>
      <c r="C28" s="442" t="s">
        <v>160</v>
      </c>
      <c r="D28" s="442"/>
      <c r="E28" s="77">
        <v>2</v>
      </c>
      <c r="F28" s="55"/>
      <c r="G28" s="297">
        <f>E28*$A$27</f>
        <v>4</v>
      </c>
      <c r="H28" s="55"/>
      <c r="I28" s="298" t="s">
        <v>49</v>
      </c>
      <c r="J28" s="6">
        <f>IF(I28="Y",G28,0)</f>
        <v>4</v>
      </c>
      <c r="K28" s="299">
        <f>IF(OR(J28,J29,J30&gt;0),1,0)</f>
        <v>1</v>
      </c>
      <c r="L28"/>
      <c r="M28" s="279" t="s">
        <v>12</v>
      </c>
      <c r="N28" s="53"/>
      <c r="O28" s="304"/>
      <c r="P28" s="52">
        <v>0.5</v>
      </c>
      <c r="Q28" s="53"/>
      <c r="R28" s="90" t="s">
        <v>49</v>
      </c>
      <c r="S28" s="53"/>
      <c r="T28" s="301">
        <f>IF(R28="Y",P28*$L$10,"")</f>
        <v>0.5</v>
      </c>
      <c r="U28" s="5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B29" s="39"/>
      <c r="C29" s="442" t="s">
        <v>44</v>
      </c>
      <c r="D29" s="442"/>
      <c r="E29" s="77">
        <v>2</v>
      </c>
      <c r="F29" s="55"/>
      <c r="G29" s="297">
        <f>E29*$A$27</f>
        <v>4</v>
      </c>
      <c r="H29" s="55"/>
      <c r="I29" s="298" t="s">
        <v>49</v>
      </c>
      <c r="J29" s="6">
        <f>IF(I29="Y",G29,0)</f>
        <v>4</v>
      </c>
      <c r="K29" s="299"/>
      <c r="L29"/>
      <c r="M29" s="44" t="s">
        <v>25</v>
      </c>
      <c r="N29" s="38"/>
      <c r="O29" s="36"/>
      <c r="P29" s="38"/>
      <c r="Q29" s="38"/>
      <c r="R29" s="41"/>
      <c r="S29" s="38"/>
      <c r="T29" s="42"/>
      <c r="U29" s="38"/>
      <c r="V29" s="43"/>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B30" s="39"/>
      <c r="C30" s="423" t="s">
        <v>79</v>
      </c>
      <c r="D30" s="424"/>
      <c r="E30" s="79">
        <v>1</v>
      </c>
      <c r="F30" s="123"/>
      <c r="G30" s="576">
        <f>E30*$A$27</f>
        <v>2</v>
      </c>
      <c r="H30" s="38"/>
      <c r="I30" s="470" t="s">
        <v>49</v>
      </c>
      <c r="J30" s="6">
        <f>IF(I30="Y",G30,0)</f>
        <v>2</v>
      </c>
      <c r="K30" s="299"/>
      <c r="L30"/>
      <c r="M30" s="306" t="s">
        <v>28</v>
      </c>
      <c r="N30" s="54"/>
      <c r="O30" s="307"/>
      <c r="P30" s="52">
        <v>2</v>
      </c>
      <c r="Q30" s="54"/>
      <c r="R30" s="90" t="s">
        <v>49</v>
      </c>
      <c r="S30" s="54"/>
      <c r="T30" s="301">
        <f t="shared" ref="T30:T36" si="2">IF(R30="Y",P30*$L$10,"")</f>
        <v>2</v>
      </c>
      <c r="U30" s="54"/>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B31" s="39"/>
      <c r="C31" s="425"/>
      <c r="D31" s="426"/>
      <c r="E31"/>
      <c r="F31"/>
      <c r="G31" s="577"/>
      <c r="H31"/>
      <c r="I31" s="471"/>
      <c r="J31" s="7"/>
      <c r="K31" s="299"/>
      <c r="L31"/>
      <c r="M31" s="306" t="s">
        <v>20</v>
      </c>
      <c r="N31" s="55"/>
      <c r="O31" s="307"/>
      <c r="P31" s="52">
        <v>1</v>
      </c>
      <c r="Q31" s="55"/>
      <c r="R31" s="90" t="s">
        <v>49</v>
      </c>
      <c r="S31" s="55"/>
      <c r="T31" s="301">
        <f t="shared" si="2"/>
        <v>1</v>
      </c>
      <c r="U31" s="55"/>
      <c r="V31" s="302"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B32" s="39"/>
      <c r="C32" s="327" t="s">
        <v>157</v>
      </c>
      <c r="D32" s="102" t="s">
        <v>56</v>
      </c>
      <c r="E32" s="39">
        <f>SUM(E28:E30)</f>
        <v>5</v>
      </c>
      <c r="F32" s="38"/>
      <c r="G32" s="102">
        <f>SUM(G28:G30)</f>
        <v>10</v>
      </c>
      <c r="H32" s="38"/>
      <c r="I32" s="303">
        <f>SUM(J28:J30)</f>
        <v>10</v>
      </c>
      <c r="J32" s="6"/>
      <c r="K32" s="299"/>
      <c r="L32"/>
      <c r="M32" s="306" t="s">
        <v>17</v>
      </c>
      <c r="N32" s="55"/>
      <c r="O32" s="307"/>
      <c r="P32" s="52">
        <v>1</v>
      </c>
      <c r="Q32" s="55"/>
      <c r="R32" s="90" t="s">
        <v>49</v>
      </c>
      <c r="S32" s="55"/>
      <c r="T32" s="301">
        <f t="shared" si="2"/>
        <v>1</v>
      </c>
      <c r="U32" s="5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74"/>
      <c r="C33" s="450" t="s">
        <v>90</v>
      </c>
      <c r="D33" s="450"/>
      <c r="E33" s="39"/>
      <c r="F33" s="37"/>
      <c r="G33" s="98" t="s">
        <v>2</v>
      </c>
      <c r="H33" s="37"/>
      <c r="I33" s="43"/>
      <c r="J33" s="6"/>
      <c r="K33" s="299"/>
      <c r="L33"/>
      <c r="M33" s="306" t="s">
        <v>19</v>
      </c>
      <c r="N33" s="55"/>
      <c r="O33" s="307"/>
      <c r="P33" s="52">
        <v>1</v>
      </c>
      <c r="Q33" s="55"/>
      <c r="R33" s="90" t="s">
        <v>49</v>
      </c>
      <c r="S33" s="55"/>
      <c r="T33" s="301">
        <f t="shared" si="2"/>
        <v>1</v>
      </c>
      <c r="U33" s="55"/>
      <c r="V33" s="302"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B34" s="39"/>
      <c r="C34" s="412" t="s">
        <v>80</v>
      </c>
      <c r="D34" s="412"/>
      <c r="E34" s="77">
        <v>0</v>
      </c>
      <c r="F34" s="55"/>
      <c r="G34" s="297">
        <f>E34*$A$33</f>
        <v>0</v>
      </c>
      <c r="H34" s="55"/>
      <c r="I34" s="298" t="s">
        <v>49</v>
      </c>
      <c r="J34" s="6">
        <f>IF(I34="Y",G34,0)</f>
        <v>0</v>
      </c>
      <c r="K34" s="299">
        <f>IF(I34="Y",1,0)</f>
        <v>1</v>
      </c>
      <c r="L34"/>
      <c r="M34" s="306" t="s">
        <v>18</v>
      </c>
      <c r="N34" s="55"/>
      <c r="O34" s="307"/>
      <c r="P34" s="52">
        <v>1</v>
      </c>
      <c r="Q34" s="55"/>
      <c r="R34" s="90" t="s">
        <v>49</v>
      </c>
      <c r="S34" s="55"/>
      <c r="T34" s="301">
        <f t="shared" si="2"/>
        <v>1</v>
      </c>
      <c r="U34" s="5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B35" s="39"/>
      <c r="C35" s="412" t="s">
        <v>156</v>
      </c>
      <c r="D35" s="412"/>
      <c r="E35" s="77">
        <v>2.5</v>
      </c>
      <c r="F35" s="55"/>
      <c r="G35" s="297">
        <f>E35*$A$33</f>
        <v>5</v>
      </c>
      <c r="H35" s="55"/>
      <c r="I35" s="298" t="s">
        <v>50</v>
      </c>
      <c r="J35" s="6">
        <f>IF(I35="Y",G35,0)</f>
        <v>0</v>
      </c>
      <c r="K35" s="299">
        <f>IF(I35="Y",1,0)</f>
        <v>0</v>
      </c>
      <c r="L35"/>
      <c r="M35" s="306" t="s">
        <v>26</v>
      </c>
      <c r="N35" s="55"/>
      <c r="O35" s="307"/>
      <c r="P35" s="52">
        <v>1</v>
      </c>
      <c r="Q35" s="55"/>
      <c r="R35" s="90" t="s">
        <v>49</v>
      </c>
      <c r="S35" s="55"/>
      <c r="T35" s="301">
        <f t="shared" si="2"/>
        <v>1</v>
      </c>
      <c r="U35" s="5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B36" s="39"/>
      <c r="C36" s="449" t="s">
        <v>81</v>
      </c>
      <c r="D36" s="449"/>
      <c r="E36" s="78">
        <v>2.5</v>
      </c>
      <c r="F36" s="55"/>
      <c r="G36" s="297">
        <f>E36*$A$33</f>
        <v>5</v>
      </c>
      <c r="H36" s="55"/>
      <c r="I36" s="298" t="s">
        <v>49</v>
      </c>
      <c r="J36" s="6">
        <f>IF(I36="Y",G36,0)</f>
        <v>5</v>
      </c>
      <c r="K36" s="299">
        <f>IF(I36="Y",1,0)</f>
        <v>1</v>
      </c>
      <c r="L36"/>
      <c r="M36" s="279" t="s">
        <v>16</v>
      </c>
      <c r="N36" s="55"/>
      <c r="O36" s="304"/>
      <c r="P36" s="52">
        <v>0.5</v>
      </c>
      <c r="Q36" s="55"/>
      <c r="R36" s="90" t="s">
        <v>49</v>
      </c>
      <c r="S36" s="55"/>
      <c r="T36" s="301">
        <f t="shared" si="2"/>
        <v>0.5</v>
      </c>
      <c r="U36" s="5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B37" s="39"/>
      <c r="C37" s="327" t="s">
        <v>157</v>
      </c>
      <c r="D37" s="102" t="s">
        <v>56</v>
      </c>
      <c r="E37" s="39">
        <f>SUM(E34:E36)</f>
        <v>5</v>
      </c>
      <c r="F37" s="38"/>
      <c r="G37" s="102">
        <f>SUM(G34:G36)</f>
        <v>10</v>
      </c>
      <c r="H37" s="38"/>
      <c r="I37" s="308">
        <f>SUM(J34:J36)</f>
        <v>5</v>
      </c>
      <c r="J37" s="7"/>
      <c r="K37" s="299"/>
      <c r="L37"/>
      <c r="M37" s="61" t="s">
        <v>32</v>
      </c>
      <c r="N37" s="38"/>
      <c r="O37" s="38"/>
      <c r="P37" s="38"/>
      <c r="Q37" s="38"/>
      <c r="R37" s="41"/>
      <c r="S37" s="38"/>
      <c r="T37" s="42"/>
      <c r="U37" s="38"/>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B38" s="39"/>
      <c r="C38" s="39"/>
      <c r="D38" s="38"/>
      <c r="E38" s="39"/>
      <c r="F38" s="38"/>
      <c r="G38" s="38"/>
      <c r="H38" s="38"/>
      <c r="I38" s="43"/>
      <c r="J38" s="6"/>
      <c r="K38" s="299"/>
      <c r="L38"/>
      <c r="M38" s="306" t="s">
        <v>30</v>
      </c>
      <c r="N38" s="55"/>
      <c r="O38" s="307"/>
      <c r="P38" s="52">
        <v>1</v>
      </c>
      <c r="Q38" s="55"/>
      <c r="R38" s="90" t="s">
        <v>49</v>
      </c>
      <c r="S38" s="55"/>
      <c r="T38" s="301">
        <f>IF(R38="Y",P38*$L$10,"")</f>
        <v>1</v>
      </c>
      <c r="U38" s="5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74"/>
      <c r="C39" s="51" t="s">
        <v>158</v>
      </c>
      <c r="D39" s="47"/>
      <c r="E39" s="39"/>
      <c r="F39" s="37"/>
      <c r="G39" s="98" t="s">
        <v>3</v>
      </c>
      <c r="H39" s="37"/>
      <c r="I39" s="43"/>
      <c r="J39" s="6"/>
      <c r="K39" s="299"/>
      <c r="L39"/>
      <c r="M39" s="306" t="s">
        <v>31</v>
      </c>
      <c r="N39" s="53"/>
      <c r="O39" s="307"/>
      <c r="P39" s="52">
        <v>0.5</v>
      </c>
      <c r="Q39" s="53"/>
      <c r="R39" s="90" t="s">
        <v>49</v>
      </c>
      <c r="S39" s="53"/>
      <c r="T39" s="301">
        <f>IF(R39="Y",P39*$L$10,"")</f>
        <v>0.5</v>
      </c>
      <c r="U39" s="5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B40" s="39"/>
      <c r="C40" s="412" t="s">
        <v>35</v>
      </c>
      <c r="D40" s="412"/>
      <c r="E40" s="77">
        <v>0</v>
      </c>
      <c r="F40" s="55"/>
      <c r="G40" s="297">
        <f t="shared" ref="G40:G46" si="4">E40*$A$39</f>
        <v>0</v>
      </c>
      <c r="H40" s="55"/>
      <c r="I40" s="298" t="s">
        <v>50</v>
      </c>
      <c r="J40" s="6">
        <f t="shared" ref="J40:J46" si="5">IF(I40="Y",G40,0)</f>
        <v>0</v>
      </c>
      <c r="K40" s="299">
        <f t="shared" ref="K40:K46" si="6">IF(I40="Y",1,0)</f>
        <v>0</v>
      </c>
      <c r="L40"/>
      <c r="M40" s="142" t="s">
        <v>100</v>
      </c>
      <c r="N40" s="39"/>
      <c r="O40" s="39"/>
      <c r="P40" s="39"/>
      <c r="Q40" s="39"/>
      <c r="R40" s="35"/>
      <c r="S40" s="39"/>
      <c r="T40" s="39"/>
      <c r="U40" s="39"/>
      <c r="V40" s="35"/>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B41" s="39"/>
      <c r="C41" s="412" t="s">
        <v>46</v>
      </c>
      <c r="D41" s="412"/>
      <c r="E41" s="77">
        <v>1</v>
      </c>
      <c r="F41" s="55"/>
      <c r="G41" s="297">
        <f t="shared" si="4"/>
        <v>4</v>
      </c>
      <c r="H41" s="55"/>
      <c r="I41" s="298" t="s">
        <v>49</v>
      </c>
      <c r="J41" s="6">
        <f t="shared" si="5"/>
        <v>4</v>
      </c>
      <c r="K41" s="299">
        <f t="shared" si="6"/>
        <v>1</v>
      </c>
      <c r="L41"/>
      <c r="M41" s="37"/>
      <c r="N41" s="40"/>
      <c r="O41" s="39"/>
      <c r="P41" s="40"/>
      <c r="Q41" s="40"/>
      <c r="R41" s="106" t="s">
        <v>58</v>
      </c>
      <c r="S41" s="40"/>
      <c r="T41" s="309">
        <f>SUM(T12:T39)</f>
        <v>30</v>
      </c>
      <c r="U41" s="40"/>
      <c r="V41" s="310">
        <f>SUM(W12:W39)</f>
        <v>27.5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B42" s="39"/>
      <c r="C42" s="412" t="s">
        <v>45</v>
      </c>
      <c r="D42" s="412"/>
      <c r="E42" s="77">
        <v>2</v>
      </c>
      <c r="F42" s="55"/>
      <c r="G42" s="297">
        <f t="shared" si="4"/>
        <v>8</v>
      </c>
      <c r="H42" s="55"/>
      <c r="I42" s="298" t="s">
        <v>49</v>
      </c>
      <c r="J42" s="6">
        <f t="shared" si="5"/>
        <v>8</v>
      </c>
      <c r="K42" s="299">
        <f t="shared" si="6"/>
        <v>1</v>
      </c>
      <c r="L42"/>
      <c r="M42"/>
      <c r="N42" s="39"/>
      <c r="O42"/>
      <c r="P42"/>
      <c r="Q42" s="39"/>
      <c r="R42" s="2"/>
      <c r="S42" s="39"/>
      <c r="T42" s="2"/>
      <c r="U42" s="39"/>
      <c r="V42" s="2"/>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B43" s="39"/>
      <c r="C43" s="412" t="s">
        <v>86</v>
      </c>
      <c r="D43" s="412"/>
      <c r="E43" s="77"/>
      <c r="F43" s="55"/>
      <c r="G43" s="297"/>
      <c r="H43" s="55"/>
      <c r="I43" s="297"/>
      <c r="J43" s="6">
        <f t="shared" si="5"/>
        <v>0</v>
      </c>
      <c r="K43" s="299">
        <f t="shared" si="6"/>
        <v>0</v>
      </c>
      <c r="L43"/>
      <c r="M43" s="464" t="s">
        <v>71</v>
      </c>
      <c r="N43" s="56"/>
      <c r="O43" s="569">
        <f>(I55+V41)/(G55+T41)</f>
        <v>0.88500000000000001</v>
      </c>
      <c r="P43" s="569"/>
      <c r="Q43" s="569"/>
      <c r="R43" s="569"/>
      <c r="S43" s="569"/>
      <c r="T43" s="569"/>
      <c r="U43" s="569"/>
      <c r="V43" s="570"/>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B44" s="39"/>
      <c r="C44" s="413" t="s">
        <v>33</v>
      </c>
      <c r="D44" s="414"/>
      <c r="E44" s="77">
        <v>3</v>
      </c>
      <c r="F44" s="55"/>
      <c r="G44" s="297">
        <f t="shared" si="4"/>
        <v>12</v>
      </c>
      <c r="H44" s="55"/>
      <c r="I44" s="298" t="s">
        <v>50</v>
      </c>
      <c r="J44" s="6">
        <f t="shared" si="5"/>
        <v>0</v>
      </c>
      <c r="K44" s="299">
        <f t="shared" si="6"/>
        <v>0</v>
      </c>
      <c r="L44"/>
      <c r="M44" s="465"/>
      <c r="N44" s="57"/>
      <c r="O44" s="571"/>
      <c r="P44" s="571"/>
      <c r="Q44" s="571"/>
      <c r="R44" s="571"/>
      <c r="S44" s="571"/>
      <c r="T44" s="571"/>
      <c r="U44" s="571"/>
      <c r="V44" s="572"/>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B45" s="39"/>
      <c r="C45" s="412" t="s">
        <v>43</v>
      </c>
      <c r="D45" s="412"/>
      <c r="E45" s="77">
        <v>4</v>
      </c>
      <c r="F45" s="55"/>
      <c r="G45" s="297">
        <f t="shared" si="4"/>
        <v>16</v>
      </c>
      <c r="H45" s="55"/>
      <c r="I45" s="298" t="s">
        <v>49</v>
      </c>
      <c r="J45" s="6">
        <f t="shared" si="5"/>
        <v>16</v>
      </c>
      <c r="K45" s="299">
        <f t="shared" si="6"/>
        <v>1</v>
      </c>
      <c r="L45"/>
      <c r="M45"/>
      <c r="N45" s="39"/>
      <c r="O45"/>
      <c r="P45"/>
      <c r="Q45" s="39"/>
      <c r="R45" s="2"/>
      <c r="S45" s="39"/>
      <c r="T45" s="2"/>
      <c r="U45" s="39"/>
      <c r="V45" s="2"/>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B46" s="39"/>
      <c r="C46" s="412" t="s">
        <v>151</v>
      </c>
      <c r="D46" s="412"/>
      <c r="E46" s="77">
        <v>5</v>
      </c>
      <c r="F46" s="55"/>
      <c r="G46" s="297">
        <f t="shared" si="4"/>
        <v>20</v>
      </c>
      <c r="H46" s="55"/>
      <c r="I46" s="298" t="s">
        <v>50</v>
      </c>
      <c r="J46" s="6">
        <f t="shared" si="5"/>
        <v>0</v>
      </c>
      <c r="K46" s="299">
        <f t="shared" si="6"/>
        <v>0</v>
      </c>
      <c r="L46"/>
      <c r="M46" s="109" t="s">
        <v>63</v>
      </c>
      <c r="N46" s="58"/>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B47" s="39"/>
      <c r="C47" s="327" t="s">
        <v>157</v>
      </c>
      <c r="D47" s="311" t="s">
        <v>56</v>
      </c>
      <c r="E47" s="39"/>
      <c r="F47" s="38"/>
      <c r="G47" s="102">
        <f>MAX(G40:G46)</f>
        <v>20</v>
      </c>
      <c r="H47" s="38"/>
      <c r="I47" s="312">
        <f>MAX(J40:J46)</f>
        <v>16</v>
      </c>
      <c r="J47" s="7"/>
      <c r="K47" s="299"/>
      <c r="L47"/>
      <c r="M47" s="443" t="s">
        <v>62</v>
      </c>
      <c r="N47" s="59"/>
      <c r="O47" s="565" t="str">
        <f>IF(AA25=0,0,VLOOKUP(O43,Lookups!A2:C10,IF(O46="Industrial",2,3),TRUE))</f>
        <v>5 + Exemplary</v>
      </c>
      <c r="P47" s="565"/>
      <c r="Q47" s="565"/>
      <c r="R47" s="565"/>
      <c r="S47" s="565"/>
      <c r="T47" s="565"/>
      <c r="U47" s="565"/>
      <c r="V47" s="56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B48" s="39"/>
      <c r="C48" s="39"/>
      <c r="D48" s="36"/>
      <c r="E48" s="39"/>
      <c r="F48" s="38"/>
      <c r="G48" s="38"/>
      <c r="H48" s="38"/>
      <c r="I48" s="48"/>
      <c r="J48" s="7"/>
      <c r="K48" s="299"/>
      <c r="L48"/>
      <c r="M48" s="444"/>
      <c r="N48" s="60"/>
      <c r="O48" s="567"/>
      <c r="P48" s="567"/>
      <c r="Q48" s="567"/>
      <c r="R48" s="567"/>
      <c r="S48" s="567"/>
      <c r="T48" s="567"/>
      <c r="U48" s="567"/>
      <c r="V48" s="56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74"/>
      <c r="C49" s="51" t="s">
        <v>159</v>
      </c>
      <c r="D49" s="47"/>
      <c r="E49" s="39"/>
      <c r="F49" s="37"/>
      <c r="G49" s="98" t="s">
        <v>3</v>
      </c>
      <c r="H49" s="37"/>
      <c r="I49" s="43"/>
      <c r="J49" s="6"/>
      <c r="K49" s="299"/>
      <c r="L49" s="39"/>
      <c r="M49" s="114"/>
      <c r="N49" s="39"/>
      <c r="O49" s="440" t="str">
        <f>IF(AA25=0,AG15,"")</f>
        <v/>
      </c>
      <c r="P49" s="440"/>
      <c r="Q49" s="440"/>
      <c r="R49" s="440"/>
      <c r="S49" s="440"/>
      <c r="T49" s="440"/>
      <c r="U49" s="440"/>
      <c r="V49" s="440"/>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B50" s="39"/>
      <c r="C50" s="421" t="s">
        <v>34</v>
      </c>
      <c r="D50" s="422"/>
      <c r="E50" s="6">
        <v>0</v>
      </c>
      <c r="F50" s="82"/>
      <c r="G50" s="313">
        <f>E50*$A$49</f>
        <v>0</v>
      </c>
      <c r="H50" s="313"/>
      <c r="I50" s="298" t="s">
        <v>50</v>
      </c>
      <c r="J50" s="6">
        <f>IF(I50="Y",G50,0)</f>
        <v>0</v>
      </c>
      <c r="K50" s="299">
        <f>IF(I50="Y",1,0)</f>
        <v>0</v>
      </c>
      <c r="L50" s="39"/>
      <c r="M50" s="39"/>
      <c r="N50" s="39"/>
      <c r="O50" s="39"/>
      <c r="P50" s="39"/>
      <c r="Q50" s="39"/>
      <c r="R50" s="35"/>
      <c r="S50" s="39"/>
      <c r="T50" s="35"/>
      <c r="U50" s="39"/>
      <c r="V50" s="35"/>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B51" s="39"/>
      <c r="C51" s="421" t="s">
        <v>27</v>
      </c>
      <c r="D51" s="422"/>
      <c r="E51" s="6">
        <v>5</v>
      </c>
      <c r="F51" s="82"/>
      <c r="G51" s="313">
        <v>6</v>
      </c>
      <c r="H51" s="313"/>
      <c r="I51" s="298" t="s">
        <v>49</v>
      </c>
      <c r="J51" s="6">
        <f>IF(I51="Y",G51,0)</f>
        <v>6</v>
      </c>
      <c r="K51" s="299">
        <f>IF(I51="Y",1,0)</f>
        <v>1</v>
      </c>
      <c r="L51" s="39"/>
      <c r="M51" s="39"/>
      <c r="N51" s="39"/>
      <c r="O51" s="39"/>
      <c r="P51" s="39"/>
      <c r="Q51" s="39"/>
      <c r="R51" s="35"/>
      <c r="S51" s="39"/>
      <c r="T51" s="35"/>
      <c r="U51" s="39"/>
      <c r="V51" s="35"/>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B52" s="39"/>
      <c r="C52" s="413" t="s">
        <v>91</v>
      </c>
      <c r="D52" s="414"/>
      <c r="E52" s="6"/>
      <c r="F52" s="82"/>
      <c r="G52" s="313">
        <v>10</v>
      </c>
      <c r="H52" s="313"/>
      <c r="I52" s="298" t="s">
        <v>49</v>
      </c>
      <c r="J52" s="6">
        <f>IF(I52="Y",G52,0)</f>
        <v>10</v>
      </c>
      <c r="K52" s="299">
        <f>IF(I52="Y",1,0)</f>
        <v>1</v>
      </c>
      <c r="L52" s="39"/>
      <c r="M52" s="39"/>
      <c r="N52" s="39"/>
      <c r="O52" s="39"/>
      <c r="P52" s="39"/>
      <c r="Q52" s="39"/>
      <c r="R52" s="35"/>
      <c r="S52" s="39"/>
      <c r="T52" s="35"/>
      <c r="U52" s="39"/>
      <c r="V52" s="35"/>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B53" s="39"/>
      <c r="C53" s="327" t="s">
        <v>157</v>
      </c>
      <c r="D53" s="102" t="s">
        <v>56</v>
      </c>
      <c r="E53" s="39"/>
      <c r="F53" s="38"/>
      <c r="G53" s="102">
        <f>MAX(G50:G52)</f>
        <v>10</v>
      </c>
      <c r="H53" s="38"/>
      <c r="I53" s="308">
        <f>MAX(J50:J52)</f>
        <v>10</v>
      </c>
      <c r="J53" s="6"/>
      <c r="K53" s="299"/>
      <c r="L53" s="39"/>
      <c r="M53" s="39"/>
      <c r="N53" s="39"/>
      <c r="O53" s="39"/>
      <c r="P53" s="39"/>
      <c r="Q53" s="39"/>
      <c r="R53" s="35"/>
      <c r="S53" s="39"/>
      <c r="T53" s="35"/>
      <c r="U53" s="39"/>
      <c r="V53" s="35"/>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B54" s="39"/>
      <c r="C54" s="39"/>
      <c r="D54" s="102"/>
      <c r="E54" s="39"/>
      <c r="F54" s="38"/>
      <c r="G54" s="38"/>
      <c r="H54" s="38"/>
      <c r="I54" s="38"/>
      <c r="J54" s="6"/>
      <c r="K54" s="299"/>
      <c r="L54" s="39"/>
      <c r="M54" s="39"/>
      <c r="N54" s="39"/>
      <c r="O54" s="39"/>
      <c r="P54" s="39"/>
      <c r="Q54" s="39"/>
      <c r="R54" s="35"/>
      <c r="S54" s="39"/>
      <c r="T54" s="35"/>
      <c r="U54" s="39"/>
      <c r="V54" s="35"/>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B55" s="39"/>
      <c r="C55" s="39"/>
      <c r="D55" s="137" t="s">
        <v>57</v>
      </c>
      <c r="E55" s="34"/>
      <c r="F55" s="138"/>
      <c r="G55" s="314">
        <f>G14+G26+G32+G37+G47+G53</f>
        <v>70</v>
      </c>
      <c r="H55" s="138"/>
      <c r="I55" s="314">
        <f>I14+I26+I32+I37+I47+I53</f>
        <v>61</v>
      </c>
      <c r="J55" s="139"/>
      <c r="K55" s="140"/>
      <c r="L55" s="39"/>
      <c r="M55" s="39"/>
      <c r="N55" s="39"/>
      <c r="O55" s="39"/>
      <c r="P55" s="39"/>
      <c r="Q55" s="39"/>
      <c r="R55" s="39"/>
      <c r="S55" s="39"/>
      <c r="T55" s="39"/>
      <c r="U55" s="39"/>
      <c r="V55" s="39"/>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B56" s="39"/>
      <c r="C56" s="39"/>
      <c r="D56" s="137"/>
      <c r="E56" s="34"/>
      <c r="F56" s="138"/>
      <c r="G56" s="314"/>
      <c r="H56" s="138"/>
      <c r="I56" s="314"/>
      <c r="J56" s="139"/>
      <c r="K56" s="140"/>
      <c r="L56" s="39"/>
      <c r="M56" s="39"/>
      <c r="N56" s="39"/>
      <c r="O56" s="39"/>
      <c r="P56" s="39"/>
      <c r="Q56" s="39"/>
      <c r="R56" s="39"/>
      <c r="S56" s="39"/>
      <c r="T56" s="39"/>
      <c r="U56" s="39"/>
      <c r="V56" s="39"/>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B57" s="39"/>
      <c r="C57" s="141"/>
      <c r="D57" s="141"/>
      <c r="E57" s="141"/>
      <c r="F57" s="141"/>
      <c r="G57" s="141"/>
      <c r="H57" s="141"/>
      <c r="I57" s="141"/>
      <c r="J57" s="39"/>
      <c r="K57" s="31"/>
      <c r="L57" s="39"/>
      <c r="M57" s="39"/>
      <c r="N57" s="39"/>
      <c r="O57" s="39"/>
      <c r="P57" s="39"/>
      <c r="Q57" s="39"/>
      <c r="R57" s="35"/>
      <c r="S57" s="39"/>
      <c r="T57" s="35"/>
      <c r="U57" s="39"/>
      <c r="V57" s="35"/>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B58" s="39"/>
      <c r="C58" s="51" t="s">
        <v>99</v>
      </c>
      <c r="D58" s="39"/>
      <c r="E58" s="39"/>
      <c r="F58" s="39"/>
      <c r="G58" s="39"/>
      <c r="H58" s="39"/>
      <c r="I58" s="39"/>
      <c r="J58" s="39"/>
      <c r="K58" s="31"/>
      <c r="L58" s="39"/>
      <c r="M58" s="39"/>
      <c r="N58" s="39"/>
      <c r="O58" s="39"/>
      <c r="P58" s="39"/>
      <c r="Q58" s="39"/>
      <c r="R58" s="35"/>
      <c r="S58" s="39"/>
      <c r="T58" s="35"/>
      <c r="U58" s="39"/>
      <c r="V58" s="35"/>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B59" s="39"/>
      <c r="C59" s="412" t="s">
        <v>98</v>
      </c>
      <c r="D59" s="412"/>
      <c r="E59" s="77">
        <v>0</v>
      </c>
      <c r="F59" s="123"/>
      <c r="G59" s="315"/>
      <c r="H59" s="38"/>
      <c r="I59" s="39"/>
      <c r="J59" s="39"/>
      <c r="K59" s="31"/>
      <c r="L59" s="39"/>
      <c r="M59" s="39"/>
      <c r="N59" s="39"/>
      <c r="O59" s="39"/>
      <c r="P59" s="39"/>
      <c r="Q59" s="39"/>
      <c r="R59" s="35"/>
      <c r="S59" s="39"/>
      <c r="T59" s="35"/>
      <c r="U59" s="39"/>
      <c r="V59" s="35"/>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B60" s="39"/>
      <c r="C60" s="316" t="s">
        <v>133</v>
      </c>
      <c r="D60" s="317"/>
      <c r="E60" s="77"/>
      <c r="F60" s="38"/>
      <c r="G60" s="315"/>
      <c r="H60" s="38"/>
      <c r="I60" s="39"/>
      <c r="J60" s="39"/>
      <c r="K60" s="31"/>
      <c r="L60" s="39"/>
      <c r="M60" s="39"/>
      <c r="N60" s="39"/>
      <c r="O60" s="39"/>
      <c r="P60" s="39"/>
      <c r="Q60" s="39"/>
      <c r="R60" s="35"/>
      <c r="S60" s="39"/>
      <c r="T60" s="35"/>
      <c r="U60" s="39"/>
      <c r="V60" s="35"/>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B61" s="39"/>
      <c r="C61" s="562"/>
      <c r="D61" s="563"/>
      <c r="E61" s="77"/>
      <c r="F61" s="38"/>
      <c r="G61" s="315"/>
      <c r="H61" s="38"/>
      <c r="I61" s="39"/>
      <c r="J61" s="39"/>
      <c r="K61" s="31"/>
      <c r="L61" s="39"/>
      <c r="M61" s="39"/>
      <c r="N61" s="39"/>
      <c r="O61" s="39"/>
      <c r="P61" s="39"/>
      <c r="Q61" s="39"/>
      <c r="R61" s="35"/>
      <c r="S61" s="39"/>
      <c r="T61" s="35"/>
      <c r="U61" s="39"/>
      <c r="V61" s="35"/>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B62" s="39"/>
      <c r="C62" s="562"/>
      <c r="D62" s="564"/>
      <c r="E62" s="39"/>
      <c r="F62" s="39"/>
      <c r="G62"/>
      <c r="H62" s="39"/>
      <c r="I62" s="39"/>
      <c r="J62" s="39"/>
      <c r="K62" s="31"/>
      <c r="L62" s="39"/>
      <c r="M62" s="39"/>
      <c r="N62" s="39"/>
      <c r="O62" s="39"/>
      <c r="P62" s="39"/>
      <c r="Q62" s="39"/>
      <c r="R62" s="35"/>
      <c r="S62" s="39"/>
      <c r="T62" s="35"/>
      <c r="U62" s="39"/>
      <c r="V62" s="35"/>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B63" s="39"/>
      <c r="C63" s="412" t="s">
        <v>103</v>
      </c>
      <c r="D63" s="412"/>
      <c r="E63" s="39"/>
      <c r="F63" s="39"/>
      <c r="G63"/>
      <c r="H63" s="39"/>
      <c r="I63" s="39"/>
      <c r="J63" s="39"/>
      <c r="K63" s="31"/>
      <c r="L63" s="39"/>
      <c r="M63" s="39"/>
      <c r="N63" s="39"/>
      <c r="O63" s="39"/>
      <c r="P63" s="39"/>
      <c r="Q63" s="39"/>
      <c r="R63" s="35"/>
      <c r="S63" s="39"/>
      <c r="T63" s="35"/>
      <c r="U63" s="39"/>
      <c r="V63" s="35"/>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B64" s="39"/>
      <c r="C64" s="412" t="s">
        <v>104</v>
      </c>
      <c r="D64" s="412"/>
      <c r="E64" s="77">
        <v>0</v>
      </c>
      <c r="F64" s="123"/>
      <c r="G64" s="315"/>
      <c r="H64" s="318"/>
      <c r="I64" s="298" t="s">
        <v>50</v>
      </c>
      <c r="J64" s="39"/>
      <c r="K64" s="31"/>
      <c r="L64" s="39"/>
      <c r="M64" s="39"/>
      <c r="N64" s="39"/>
      <c r="O64" s="39"/>
      <c r="P64" s="39"/>
      <c r="Q64" s="39"/>
      <c r="R64" s="35"/>
      <c r="S64" s="39"/>
      <c r="T64" s="35"/>
      <c r="U64" s="39"/>
      <c r="V64" s="35"/>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2:54" ht="36" customHeight="1">
      <c r="B65" s="39"/>
      <c r="C65" s="412" t="s">
        <v>111</v>
      </c>
      <c r="D65" s="412"/>
      <c r="E65" s="77"/>
      <c r="F65" s="123"/>
      <c r="G65" s="315"/>
      <c r="H65" s="318"/>
      <c r="I65" s="298" t="s">
        <v>50</v>
      </c>
      <c r="J65" s="39"/>
      <c r="K65" s="31"/>
      <c r="L65" s="39"/>
      <c r="M65" s="39"/>
      <c r="N65" s="39"/>
      <c r="O65" s="39"/>
      <c r="P65" s="39"/>
      <c r="Q65" s="39"/>
      <c r="R65" s="35"/>
      <c r="S65" s="39"/>
      <c r="T65" s="35"/>
      <c r="U65" s="39"/>
      <c r="V65" s="35"/>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2:54" ht="15.75">
      <c r="B66" s="39"/>
      <c r="C66" s="413" t="s">
        <v>105</v>
      </c>
      <c r="D66" s="414"/>
      <c r="E66" s="77"/>
      <c r="F66" s="123"/>
      <c r="G66" s="315"/>
      <c r="H66" s="318"/>
      <c r="I66" s="298" t="s">
        <v>50</v>
      </c>
      <c r="J66" s="39"/>
      <c r="K66" s="31"/>
      <c r="L66" s="39"/>
      <c r="M66" s="39"/>
      <c r="N66" s="39"/>
      <c r="O66" s="39"/>
      <c r="P66" s="39"/>
      <c r="Q66" s="39"/>
      <c r="R66" s="35"/>
      <c r="S66" s="39"/>
      <c r="T66" s="35"/>
      <c r="U66" s="39"/>
      <c r="V66" s="35"/>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2:54" ht="15.75">
      <c r="B67" s="39"/>
      <c r="C67" s="430" t="s">
        <v>106</v>
      </c>
      <c r="D67" s="431"/>
      <c r="E67" s="77"/>
      <c r="F67" s="123"/>
      <c r="G67" s="315"/>
      <c r="H67" s="318"/>
      <c r="I67" s="319" t="s">
        <v>50</v>
      </c>
      <c r="J67" s="39"/>
      <c r="K67" s="31"/>
      <c r="L67" s="39"/>
      <c r="M67" s="39"/>
      <c r="N67" s="39"/>
      <c r="O67" s="39"/>
      <c r="P67" s="39"/>
      <c r="Q67" s="39"/>
      <c r="R67" s="35"/>
      <c r="S67" s="39"/>
      <c r="T67" s="35"/>
      <c r="U67" s="39"/>
      <c r="V67" s="35"/>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2:54" ht="15.75">
      <c r="B68" s="39"/>
      <c r="C68" s="412" t="s">
        <v>94</v>
      </c>
      <c r="D68" s="412"/>
      <c r="E68" s="77"/>
      <c r="F68" s="123"/>
      <c r="G68" s="478" t="s">
        <v>134</v>
      </c>
      <c r="H68" s="479"/>
      <c r="I68" s="479"/>
      <c r="J68" s="479"/>
      <c r="K68" s="480"/>
      <c r="L68" s="39"/>
      <c r="M68" s="39"/>
      <c r="N68" s="39"/>
      <c r="O68" s="39"/>
      <c r="P68" s="39"/>
      <c r="Q68" s="39"/>
      <c r="R68" s="35"/>
      <c r="S68" s="39"/>
      <c r="T68" s="35"/>
      <c r="U68" s="39"/>
      <c r="V68" s="35"/>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2:54" ht="31.5" customHeight="1">
      <c r="B69" s="39"/>
      <c r="C69" s="413" t="s">
        <v>102</v>
      </c>
      <c r="D69" s="414"/>
      <c r="E69" s="77"/>
      <c r="F69" s="123"/>
      <c r="G69" s="315"/>
      <c r="H69" s="38"/>
      <c r="I69" s="38"/>
      <c r="J69" s="39"/>
      <c r="K69" s="31"/>
      <c r="L69" s="39"/>
      <c r="M69" s="39"/>
      <c r="N69" s="39"/>
      <c r="O69" s="39"/>
      <c r="P69" s="39"/>
      <c r="Q69" s="39"/>
      <c r="R69" s="35"/>
      <c r="S69" s="39"/>
      <c r="T69" s="35"/>
      <c r="U69" s="39"/>
      <c r="V69" s="35"/>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2:54" ht="15.75">
      <c r="B70" s="39"/>
      <c r="C70" s="430" t="s">
        <v>107</v>
      </c>
      <c r="D70" s="431"/>
      <c r="E70" s="77"/>
      <c r="F70" s="123"/>
      <c r="G70" s="478" t="s">
        <v>134</v>
      </c>
      <c r="H70" s="479"/>
      <c r="I70" s="479"/>
      <c r="J70" s="479"/>
      <c r="K70" s="480"/>
      <c r="L70" s="39"/>
      <c r="M70" s="39"/>
      <c r="N70" s="39"/>
      <c r="O70" s="39"/>
      <c r="P70" s="39"/>
      <c r="Q70" s="39"/>
      <c r="R70" s="35"/>
      <c r="S70" s="39"/>
      <c r="T70" s="35"/>
      <c r="U70" s="39"/>
      <c r="V70" s="35"/>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2:54" ht="15.75">
      <c r="B71" s="39"/>
      <c r="C71" s="412" t="s">
        <v>108</v>
      </c>
      <c r="D71" s="412"/>
      <c r="E71" s="77"/>
      <c r="F71" s="123"/>
      <c r="G71" s="478" t="s">
        <v>134</v>
      </c>
      <c r="H71" s="479"/>
      <c r="I71" s="479"/>
      <c r="J71" s="479"/>
      <c r="K71" s="480"/>
      <c r="L71" s="39"/>
      <c r="M71" s="39"/>
      <c r="N71" s="39"/>
      <c r="O71" s="39"/>
      <c r="P71" s="39"/>
      <c r="Q71" s="39"/>
      <c r="R71" s="35"/>
      <c r="S71" s="39"/>
      <c r="T71" s="35"/>
      <c r="U71" s="39"/>
      <c r="V71" s="35"/>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2:54" ht="15.75">
      <c r="B72" s="39"/>
      <c r="C72" s="412" t="s">
        <v>109</v>
      </c>
      <c r="D72" s="412"/>
      <c r="E72" s="77"/>
      <c r="F72" s="123"/>
      <c r="G72" s="478" t="s">
        <v>134</v>
      </c>
      <c r="H72" s="479"/>
      <c r="I72" s="479"/>
      <c r="J72" s="479"/>
      <c r="K72" s="480"/>
      <c r="L72" s="39"/>
      <c r="M72" s="39"/>
      <c r="N72" s="39"/>
      <c r="O72" s="39"/>
      <c r="P72" s="39"/>
      <c r="Q72" s="39"/>
      <c r="R72" s="35"/>
      <c r="S72" s="39"/>
      <c r="T72" s="35"/>
      <c r="U72" s="39"/>
      <c r="V72" s="35"/>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2:54" ht="15.75">
      <c r="B73" s="39"/>
      <c r="C73" s="412" t="s">
        <v>110</v>
      </c>
      <c r="D73" s="412"/>
      <c r="E73" s="77"/>
      <c r="F73" s="123"/>
      <c r="G73" s="478" t="s">
        <v>134</v>
      </c>
      <c r="H73" s="479"/>
      <c r="I73" s="479"/>
      <c r="J73" s="479"/>
      <c r="K73" s="480"/>
      <c r="L73" s="39"/>
      <c r="M73" s="39"/>
      <c r="N73" s="39"/>
      <c r="O73" s="39"/>
      <c r="P73" s="39"/>
      <c r="Q73" s="39"/>
      <c r="R73" s="35"/>
      <c r="S73" s="39"/>
      <c r="T73" s="35"/>
      <c r="U73" s="39"/>
      <c r="V73" s="35"/>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2:54" ht="15.75">
      <c r="B74" s="39"/>
      <c r="C74" s="561" t="s">
        <v>101</v>
      </c>
      <c r="D74" s="561"/>
      <c r="E74" s="77"/>
      <c r="F74" s="123"/>
      <c r="G74" s="478"/>
      <c r="H74" s="479"/>
      <c r="I74" s="479"/>
      <c r="J74" s="479"/>
      <c r="K74" s="480"/>
      <c r="L74" s="39"/>
      <c r="M74" s="39"/>
      <c r="N74" s="39"/>
      <c r="O74" s="39"/>
      <c r="P74" s="39"/>
      <c r="Q74" s="39"/>
      <c r="R74" s="35"/>
      <c r="S74" s="39"/>
      <c r="T74" s="35"/>
      <c r="U74" s="39"/>
      <c r="V74" s="35"/>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2: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2: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2: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2: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2: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2: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O47:V48"/>
    <mergeCell ref="C36:D36"/>
    <mergeCell ref="C40:D40"/>
    <mergeCell ref="C41:D41"/>
    <mergeCell ref="C42:D42"/>
    <mergeCell ref="C43:D43"/>
    <mergeCell ref="M43:M44"/>
    <mergeCell ref="O43:V44"/>
    <mergeCell ref="C44:D44"/>
    <mergeCell ref="C45:D45"/>
    <mergeCell ref="C46:D46"/>
    <mergeCell ref="O46:V46"/>
    <mergeCell ref="C66:D66"/>
    <mergeCell ref="C33:D33"/>
    <mergeCell ref="C34:D34"/>
    <mergeCell ref="M47:M48"/>
    <mergeCell ref="C35:D35"/>
    <mergeCell ref="C61:D61"/>
    <mergeCell ref="C62:D62"/>
    <mergeCell ref="C63:D63"/>
    <mergeCell ref="C64:D64"/>
    <mergeCell ref="C65:D65"/>
    <mergeCell ref="O49:V49"/>
    <mergeCell ref="C50:D50"/>
    <mergeCell ref="C51:D51"/>
    <mergeCell ref="C52:D52"/>
    <mergeCell ref="C59:D59"/>
    <mergeCell ref="AI11:AO12"/>
    <mergeCell ref="AI13:AO15"/>
    <mergeCell ref="C72:D72"/>
    <mergeCell ref="C73:D73"/>
    <mergeCell ref="C74:D74"/>
    <mergeCell ref="G72:K72"/>
    <mergeCell ref="G73:K73"/>
    <mergeCell ref="G74:K74"/>
    <mergeCell ref="C68:D68"/>
    <mergeCell ref="C69:D69"/>
    <mergeCell ref="C70:D70"/>
    <mergeCell ref="C71:D71"/>
    <mergeCell ref="G68:K68"/>
    <mergeCell ref="G70:K70"/>
    <mergeCell ref="G71:K71"/>
    <mergeCell ref="C67:D67"/>
  </mergeCells>
  <dataValidations count="9">
    <dataValidation type="list" allowBlank="1" showInputMessage="1" showErrorMessage="1" sqref="V30:V36 V12:V28 I50:I52 I28:I30 I34:I36 I17:I21 R30:R36 R38:R39 V38:V39 R12:R28 I11:I13 I40:I42 I44:I46 I64:I67" xr:uid="{00000000-0002-0000-1600-000000000000}">
      <formula1>"Y, N"</formula1>
    </dataValidation>
    <dataValidation type="list" allowBlank="1" showInputMessage="1" showErrorMessage="1" sqref="N46:V46" xr:uid="{00000000-0002-0000-16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6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600-000003000000}"/>
    <dataValidation allowBlank="1" showInputMessage="1" showErrorMessage="1" promptTitle="EN 15978:2011" prompt="Sustainability of construction works - assessment of environmental performance of buildings - calculation method, BSi" sqref="C30" xr:uid="{00000000-0002-0000-16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600-000005000000}"/>
    <dataValidation allowBlank="1" showErrorMessage="1" promptTitle="CEN/TR 15941:2010" prompt="Sustainability of construction works - Environmental product declarations - Methodology for selection and use of generic data, BSi" sqref="C35:D35" xr:uid="{00000000-0002-0000-1600-000006000000}"/>
    <dataValidation allowBlank="1" showErrorMessage="1" sqref="C52:D52" xr:uid="{00000000-0002-0000-1600-000007000000}"/>
    <dataValidation allowBlank="1" showErrorMessage="1" promptTitle="EN 15804:2012" prompt="Sustainability of construction works - Environmental product declarations - core rules for the product category of construction products, BSi" sqref="C46:D46" xr:uid="{00000000-0002-0000-16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2.9" customHeight="1" thickBot="1">
      <c r="A5" s="157"/>
      <c r="B5" s="158"/>
      <c r="C5" s="548" t="s">
        <v>141</v>
      </c>
      <c r="D5" s="549"/>
      <c r="E5" s="549"/>
      <c r="F5" s="549"/>
      <c r="G5" s="549"/>
      <c r="H5" s="549"/>
      <c r="I5" s="549"/>
      <c r="J5" s="549"/>
      <c r="K5" s="549"/>
      <c r="L5" s="549"/>
      <c r="M5" s="549"/>
      <c r="N5" s="549"/>
      <c r="O5" s="549"/>
      <c r="P5" s="549"/>
      <c r="Q5" s="549"/>
      <c r="R5" s="549"/>
      <c r="S5" s="549"/>
      <c r="T5" s="549"/>
      <c r="U5" s="549"/>
      <c r="V5" s="550"/>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410" t="s">
        <v>170</v>
      </c>
      <c r="AJ11" s="410"/>
      <c r="AK11" s="410"/>
      <c r="AL11" s="410"/>
      <c r="AM11" s="410"/>
      <c r="AN11" s="410"/>
      <c r="AO11" s="410"/>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0"/>
      <c r="AJ12" s="410"/>
      <c r="AK12" s="410"/>
      <c r="AL12" s="410"/>
      <c r="AM12" s="410"/>
      <c r="AN12" s="410"/>
      <c r="AO12" s="410"/>
      <c r="AP12" s="146"/>
      <c r="AQ12" s="146"/>
      <c r="AR12" s="146"/>
      <c r="AS12" s="146"/>
      <c r="AT12" s="146"/>
      <c r="AU12" s="146"/>
      <c r="AV12" s="146"/>
      <c r="AW12" s="146"/>
      <c r="AX12" s="146"/>
      <c r="AY12" s="146"/>
      <c r="AZ12" s="146"/>
      <c r="BA12" s="146"/>
    </row>
    <row r="13" spans="1:53" ht="15.75">
      <c r="C13" s="521" t="s">
        <v>69</v>
      </c>
      <c r="D13" s="521"/>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1" t="s">
        <v>171</v>
      </c>
      <c r="AJ13" s="411"/>
      <c r="AK13" s="411"/>
      <c r="AL13" s="411"/>
      <c r="AM13" s="411"/>
      <c r="AN13" s="411"/>
      <c r="AO13" s="411"/>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50</v>
      </c>
      <c r="J17" s="190">
        <f>IF(I17="Y",G17,0)</f>
        <v>0</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50</v>
      </c>
      <c r="J18" s="190">
        <f>IF(I18="Y",G18,0)</f>
        <v>0</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50</v>
      </c>
      <c r="J20" s="190">
        <f>IF(I20="Y",G20,0)</f>
        <v>0</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50</v>
      </c>
      <c r="J21" s="190">
        <f>IF(I21="Y",G21,0)</f>
        <v>0</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6</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160</v>
      </c>
      <c r="D28" s="523"/>
      <c r="E28" s="219">
        <v>2</v>
      </c>
      <c r="F28" s="85"/>
      <c r="G28" s="83">
        <f>E28*$A$27</f>
        <v>4</v>
      </c>
      <c r="H28" s="85"/>
      <c r="I28" s="200" t="s">
        <v>50</v>
      </c>
      <c r="J28" s="190">
        <f>IF(I28="Y",G28,0)</f>
        <v>0</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50</v>
      </c>
      <c r="J30" s="190">
        <f>IF(I30="Y",G30,0)</f>
        <v>0</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4</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49</v>
      </c>
      <c r="J34" s="190">
        <f>IF(I34="Y",G34,0)</f>
        <v>0</v>
      </c>
      <c r="K34" s="121">
        <f>IF(I34="Y",1,0)</f>
        <v>1</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528" t="s">
        <v>156</v>
      </c>
      <c r="D35" s="528"/>
      <c r="E35" s="219">
        <v>2.5</v>
      </c>
      <c r="F35" s="85"/>
      <c r="G35" s="83">
        <f>E35*$A$33</f>
        <v>5</v>
      </c>
      <c r="H35" s="85"/>
      <c r="I35" s="200" t="s">
        <v>50</v>
      </c>
      <c r="J35" s="190">
        <f>IF(I35="Y",G35,0)</f>
        <v>0</v>
      </c>
      <c r="K35" s="121">
        <f>IF(I35="Y",1,0)</f>
        <v>0</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25.5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0.745</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50</v>
      </c>
      <c r="J44" s="190">
        <f t="shared" si="5"/>
        <v>0</v>
      </c>
      <c r="K44" s="121">
        <f t="shared" si="6"/>
        <v>0</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5" t="s">
        <v>62</v>
      </c>
      <c r="N47" s="247"/>
      <c r="O47" s="445">
        <f>IF(AA25=0,0,VLOOKUP(O43,Lookups!A2:C10,IF(O46="Industrial",2,3),TRUE))</f>
        <v>2</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31.5">
      <c r="C60" s="257" t="s">
        <v>135</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26.45" customHeight="1">
      <c r="C68" s="528" t="s">
        <v>94</v>
      </c>
      <c r="D68" s="528"/>
      <c r="E68" s="219"/>
      <c r="F68" s="229"/>
      <c r="G68" s="503" t="s">
        <v>137</v>
      </c>
      <c r="H68" s="504"/>
      <c r="I68" s="504"/>
      <c r="J68" s="504"/>
      <c r="K68" s="505"/>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506" t="s">
        <v>136</v>
      </c>
      <c r="H70" s="506"/>
      <c r="I70" s="506"/>
      <c r="J70" s="506"/>
      <c r="K70" s="506"/>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506" t="s">
        <v>136</v>
      </c>
      <c r="H71" s="506"/>
      <c r="I71" s="506"/>
      <c r="J71" s="506"/>
      <c r="K71" s="506"/>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506" t="s">
        <v>136</v>
      </c>
      <c r="H72" s="506"/>
      <c r="I72" s="506"/>
      <c r="J72" s="506"/>
      <c r="K72" s="506"/>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55" t="s">
        <v>110</v>
      </c>
      <c r="D73" s="555"/>
      <c r="E73" s="219"/>
      <c r="F73" s="229"/>
      <c r="G73" s="506" t="s">
        <v>136</v>
      </c>
      <c r="H73" s="506"/>
      <c r="I73" s="506"/>
      <c r="J73" s="506"/>
      <c r="K73" s="506"/>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56"/>
      <c r="D74" s="556"/>
      <c r="E74" s="275"/>
      <c r="F74" s="278"/>
      <c r="G74" s="506"/>
      <c r="H74" s="506"/>
      <c r="I74" s="506"/>
      <c r="J74" s="506"/>
      <c r="K74" s="506"/>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85"/>
      <c r="D76" s="485"/>
      <c r="E76" s="485"/>
      <c r="F76" s="485"/>
      <c r="G76" s="485"/>
      <c r="H76" s="485"/>
      <c r="I76" s="485"/>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4"/>
      <c r="D77" s="554"/>
      <c r="E77" s="554"/>
      <c r="F77" s="554"/>
      <c r="G77" s="554"/>
      <c r="H77" s="554"/>
      <c r="I77" s="554"/>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6">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M47:M48"/>
    <mergeCell ref="C35:D35"/>
    <mergeCell ref="O47:V48"/>
    <mergeCell ref="C36:D36"/>
    <mergeCell ref="C40:D40"/>
    <mergeCell ref="C41:D41"/>
    <mergeCell ref="C42:D42"/>
    <mergeCell ref="C43:D43"/>
    <mergeCell ref="M43:M44"/>
    <mergeCell ref="O43:V44"/>
    <mergeCell ref="C44:D44"/>
    <mergeCell ref="C45:D45"/>
    <mergeCell ref="C46:D46"/>
    <mergeCell ref="O46:V46"/>
    <mergeCell ref="G71:K71"/>
    <mergeCell ref="C67:D67"/>
    <mergeCell ref="O49:V49"/>
    <mergeCell ref="C50:D50"/>
    <mergeCell ref="C51:D51"/>
    <mergeCell ref="C52:D52"/>
    <mergeCell ref="C59:D59"/>
    <mergeCell ref="C61:D61"/>
    <mergeCell ref="C62:D62"/>
    <mergeCell ref="C63:D63"/>
    <mergeCell ref="C64:D64"/>
    <mergeCell ref="C65:D65"/>
    <mergeCell ref="C66:D66"/>
    <mergeCell ref="AI11:AO12"/>
    <mergeCell ref="AI13:AO15"/>
    <mergeCell ref="G68:K68"/>
    <mergeCell ref="C76:I76"/>
    <mergeCell ref="C77:I77"/>
    <mergeCell ref="C72:D72"/>
    <mergeCell ref="G72:K72"/>
    <mergeCell ref="C73:D73"/>
    <mergeCell ref="G73:K73"/>
    <mergeCell ref="C74:D74"/>
    <mergeCell ref="G74:K74"/>
    <mergeCell ref="C68:D68"/>
    <mergeCell ref="C69:D69"/>
    <mergeCell ref="C70:D70"/>
    <mergeCell ref="G70:K70"/>
    <mergeCell ref="C71:D71"/>
  </mergeCells>
  <dataValidations count="9">
    <dataValidation type="list" allowBlank="1" showInputMessage="1" showErrorMessage="1" sqref="V30:V36 V12:V28 I50:I52 I28:I30 I34:I36 I17:I21 R30:R36 R38:R39 V38:V39 R12:R28 I11:I13 I40:I42 I44:I46 I64:I67" xr:uid="{00000000-0002-0000-1700-000000000000}">
      <formula1>"Y, N"</formula1>
    </dataValidation>
    <dataValidation type="list" allowBlank="1" showInputMessage="1" showErrorMessage="1" sqref="N46:V46" xr:uid="{00000000-0002-0000-17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700-000003000000}"/>
    <dataValidation allowBlank="1" showInputMessage="1" showErrorMessage="1" promptTitle="EN 15978:2011" prompt="Sustainability of construction works - assessment of environmental performance of buildings - calculation method, BSi" sqref="C30" xr:uid="{00000000-0002-0000-17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700-000005000000}"/>
    <dataValidation allowBlank="1" showInputMessage="1" showErrorMessage="1" promptTitle="CEN/TR 15941:2010" prompt="Sustainability of construction works - Environmental product declarations - Methodology for selection and use of generic data, BSi" sqref="C35:D35" xr:uid="{00000000-0002-0000-1700-000006000000}"/>
    <dataValidation allowBlank="1" showErrorMessage="1" sqref="C52:D52" xr:uid="{00000000-0002-0000-1700-000007000000}"/>
    <dataValidation allowBlank="1" showErrorMessage="1" promptTitle="EN 15804:2012" prompt="Sustainability of construction works - Environmental product declarations - core rules for the product category of construction products, BSi" sqref="C46:D46" xr:uid="{00000000-0002-0000-17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rgb="FF3D6864"/>
    <pageSetUpPr fitToPage="1"/>
  </sheetPr>
  <dimension ref="A1:BB116"/>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7" customHeight="1" thickBot="1">
      <c r="C5" s="558" t="s">
        <v>142</v>
      </c>
      <c r="D5" s="559"/>
      <c r="E5" s="559"/>
      <c r="F5" s="559"/>
      <c r="G5" s="559"/>
      <c r="H5" s="559"/>
      <c r="I5" s="559"/>
      <c r="J5" s="559"/>
      <c r="K5" s="559"/>
      <c r="L5" s="559"/>
      <c r="M5" s="559"/>
      <c r="N5" s="559"/>
      <c r="O5" s="559"/>
      <c r="P5" s="559"/>
      <c r="Q5" s="559"/>
      <c r="R5" s="559"/>
      <c r="S5" s="559"/>
      <c r="T5" s="559"/>
      <c r="U5" s="559"/>
      <c r="V5" s="560"/>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7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18" t="s">
        <v>76</v>
      </c>
      <c r="AB10" s="518"/>
      <c r="AC10" s="146"/>
      <c r="AD10" s="146"/>
      <c r="AE10" s="146"/>
      <c r="AF10" s="146"/>
      <c r="AG10" s="146"/>
      <c r="AH10" s="146"/>
      <c r="AI10" s="410" t="s">
        <v>170</v>
      </c>
      <c r="AJ10" s="410"/>
      <c r="AK10" s="410"/>
      <c r="AL10" s="410"/>
      <c r="AM10" s="410"/>
      <c r="AN10" s="410"/>
      <c r="AO10" s="410"/>
      <c r="AP10" s="146"/>
      <c r="AQ10" s="146"/>
      <c r="AR10" s="146"/>
      <c r="AS10" s="146"/>
      <c r="AT10" s="146"/>
      <c r="AU10" s="146"/>
      <c r="AV10" s="146"/>
      <c r="AW10" s="146"/>
      <c r="AX10" s="146"/>
      <c r="AY10" s="146"/>
      <c r="AZ10" s="146"/>
      <c r="BA10" s="146"/>
    </row>
    <row r="11" spans="1:53" ht="15.75">
      <c r="C11" s="519" t="s">
        <v>68</v>
      </c>
      <c r="D11" s="520"/>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10"/>
      <c r="AJ11" s="410"/>
      <c r="AK11" s="410"/>
      <c r="AL11" s="410"/>
      <c r="AM11" s="410"/>
      <c r="AN11" s="410"/>
      <c r="AO11" s="410"/>
      <c r="AP11" s="146"/>
      <c r="AQ11" s="146"/>
      <c r="AR11" s="146"/>
      <c r="AS11" s="146"/>
      <c r="AT11" s="146"/>
      <c r="AU11" s="146"/>
      <c r="AV11" s="146"/>
      <c r="AW11" s="146"/>
      <c r="AX11" s="146"/>
      <c r="AY11" s="146"/>
      <c r="AZ11" s="146"/>
      <c r="BA11" s="146"/>
    </row>
    <row r="12" spans="1:53" ht="15.75">
      <c r="C12" s="521" t="s">
        <v>69</v>
      </c>
      <c r="D12" s="521"/>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11" t="s">
        <v>171</v>
      </c>
      <c r="AJ12" s="411"/>
      <c r="AK12" s="411"/>
      <c r="AL12" s="411"/>
      <c r="AM12" s="411"/>
      <c r="AN12" s="411"/>
      <c r="AO12" s="411"/>
      <c r="AP12" s="146"/>
      <c r="AQ12" s="146"/>
      <c r="AR12" s="146"/>
      <c r="AS12" s="146"/>
      <c r="AT12" s="146"/>
      <c r="AU12" s="146"/>
      <c r="AV12" s="146"/>
      <c r="AW12" s="146"/>
      <c r="AX12" s="146"/>
      <c r="AY12" s="146"/>
      <c r="AZ12" s="146"/>
      <c r="BA12" s="146"/>
    </row>
    <row r="13" spans="1:53" ht="15.7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11"/>
      <c r="AJ13" s="411"/>
      <c r="AK13" s="411"/>
      <c r="AL13" s="411"/>
      <c r="AM13" s="411"/>
      <c r="AN13" s="411"/>
      <c r="AO13" s="411"/>
      <c r="AP13" s="146"/>
      <c r="AQ13" s="146"/>
      <c r="AR13" s="146"/>
      <c r="AS13" s="146"/>
      <c r="AT13" s="146"/>
      <c r="AU13" s="146"/>
      <c r="AV13" s="146"/>
      <c r="AW13" s="146"/>
      <c r="AX13" s="146"/>
      <c r="AY13" s="146"/>
      <c r="AZ13" s="146"/>
      <c r="BA13" s="146"/>
    </row>
    <row r="14" spans="1:53" ht="15.7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8.7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3</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75">
      <c r="C16" s="522" t="s">
        <v>4</v>
      </c>
      <c r="D16" s="522"/>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42</v>
      </c>
      <c r="D17" s="522"/>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3" t="s">
        <v>5</v>
      </c>
      <c r="D18" s="523"/>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87</v>
      </c>
      <c r="D19" s="523"/>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4" t="s">
        <v>161</v>
      </c>
      <c r="D20" s="524"/>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13" t="s">
        <v>72</v>
      </c>
      <c r="D21" s="514"/>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73</v>
      </c>
      <c r="D22" s="514"/>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5" thickBot="1">
      <c r="C23" s="513" t="s">
        <v>88</v>
      </c>
      <c r="D23" s="514"/>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25" t="s">
        <v>74</v>
      </c>
      <c r="D24" s="526"/>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7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27" t="s">
        <v>89</v>
      </c>
      <c r="D26" s="527"/>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75">
      <c r="A27" s="185"/>
      <c r="B27" s="186"/>
      <c r="C27" s="523" t="s">
        <v>160</v>
      </c>
      <c r="D27" s="523"/>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75">
      <c r="C28" s="523" t="s">
        <v>44</v>
      </c>
      <c r="D28" s="523"/>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1" t="s">
        <v>79</v>
      </c>
      <c r="D29" s="532"/>
      <c r="E29" s="228">
        <v>1</v>
      </c>
      <c r="F29" s="229"/>
      <c r="G29" s="452">
        <f>E29*$A$26</f>
        <v>2</v>
      </c>
      <c r="H29" s="135"/>
      <c r="I29" s="529" t="s">
        <v>49</v>
      </c>
      <c r="J29" s="190">
        <f>IF(I29="Y",G29,0)</f>
        <v>2</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3"/>
      <c r="D30" s="534"/>
      <c r="G30" s="453"/>
      <c r="I30" s="530"/>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75">
      <c r="C31" s="327" t="s">
        <v>157</v>
      </c>
      <c r="D31" s="100" t="s">
        <v>56</v>
      </c>
      <c r="E31" s="146">
        <f>SUM(E27:E29)</f>
        <v>5</v>
      </c>
      <c r="F31" s="135"/>
      <c r="G31" s="100">
        <f>SUM(G27:G29)</f>
        <v>10</v>
      </c>
      <c r="H31" s="135"/>
      <c r="I31" s="101">
        <f>SUM(J27:J29)</f>
        <v>10</v>
      </c>
      <c r="J31" s="190"/>
      <c r="K31" s="121"/>
      <c r="M31" s="230" t="s">
        <v>17</v>
      </c>
      <c r="N31" s="85"/>
      <c r="O31" s="231"/>
      <c r="P31" s="205">
        <v>1</v>
      </c>
      <c r="Q31" s="85"/>
      <c r="R31" s="90" t="s">
        <v>49</v>
      </c>
      <c r="S31" s="85"/>
      <c r="T31" s="87">
        <f t="shared" si="2"/>
        <v>1</v>
      </c>
      <c r="U31" s="85"/>
      <c r="V31" s="200"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27" t="s">
        <v>90</v>
      </c>
      <c r="D32" s="527"/>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28" t="s">
        <v>80</v>
      </c>
      <c r="D33" s="528"/>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2" t="s">
        <v>164</v>
      </c>
      <c r="D34" s="412"/>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75">
      <c r="C35" s="521" t="s">
        <v>81</v>
      </c>
      <c r="D35" s="521"/>
      <c r="E35" s="233">
        <v>2.5</v>
      </c>
      <c r="F35" s="85"/>
      <c r="G35" s="83">
        <f>E35*$A$32</f>
        <v>5</v>
      </c>
      <c r="H35" s="85"/>
      <c r="I35" s="325" t="s">
        <v>49</v>
      </c>
      <c r="J35" s="190">
        <f>IF(I35="Y",G35,0)</f>
        <v>5</v>
      </c>
      <c r="K35" s="121">
        <f>IF(I35="Y",1,0)</f>
        <v>1</v>
      </c>
      <c r="M35" s="202" t="s">
        <v>16</v>
      </c>
      <c r="N35" s="85"/>
      <c r="O35" s="212"/>
      <c r="P35" s="205">
        <v>0.5</v>
      </c>
      <c r="Q35" s="85"/>
      <c r="R35" s="90" t="s">
        <v>49</v>
      </c>
      <c r="S35" s="85"/>
      <c r="T35" s="87">
        <f t="shared" si="2"/>
        <v>0.5</v>
      </c>
      <c r="U35" s="85"/>
      <c r="V35" s="200"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7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7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5">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200"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75">
      <c r="C39" s="528" t="s">
        <v>35</v>
      </c>
      <c r="D39" s="528"/>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28" t="s">
        <v>46</v>
      </c>
      <c r="D40" s="528"/>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24</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28" t="s">
        <v>45</v>
      </c>
      <c r="D41" s="528"/>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28" t="s">
        <v>86</v>
      </c>
      <c r="D42" s="528"/>
      <c r="E42" s="219"/>
      <c r="F42" s="85"/>
      <c r="G42" s="83"/>
      <c r="H42" s="85"/>
      <c r="I42" s="83"/>
      <c r="J42" s="190">
        <f t="shared" si="5"/>
        <v>0</v>
      </c>
      <c r="K42" s="121">
        <f t="shared" si="6"/>
        <v>0</v>
      </c>
      <c r="M42" s="535" t="s">
        <v>71</v>
      </c>
      <c r="N42" s="242"/>
      <c r="O42" s="466">
        <f>(I54+V40)/(G54+T40)</f>
        <v>0.78</v>
      </c>
      <c r="P42" s="466"/>
      <c r="Q42" s="466"/>
      <c r="R42" s="466"/>
      <c r="S42" s="466"/>
      <c r="T42" s="466"/>
      <c r="U42" s="466"/>
      <c r="V42" s="467"/>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13" t="s">
        <v>33</v>
      </c>
      <c r="D43" s="414"/>
      <c r="E43" s="219">
        <v>3</v>
      </c>
      <c r="F43" s="85"/>
      <c r="G43" s="83">
        <f t="shared" si="4"/>
        <v>12</v>
      </c>
      <c r="H43" s="85"/>
      <c r="I43" s="200" t="s">
        <v>49</v>
      </c>
      <c r="J43" s="190">
        <f t="shared" si="5"/>
        <v>12</v>
      </c>
      <c r="K43" s="121">
        <f t="shared" si="6"/>
        <v>1</v>
      </c>
      <c r="M43" s="536"/>
      <c r="N43" s="243"/>
      <c r="O43" s="468"/>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2" t="s">
        <v>43</v>
      </c>
      <c r="D44" s="412"/>
      <c r="E44" s="219">
        <v>4</v>
      </c>
      <c r="F44" s="85"/>
      <c r="G44" s="83">
        <f t="shared" si="4"/>
        <v>16</v>
      </c>
      <c r="H44" s="85"/>
      <c r="I44" s="200" t="s">
        <v>50</v>
      </c>
      <c r="J44" s="190">
        <f t="shared" si="5"/>
        <v>0</v>
      </c>
      <c r="K44" s="121">
        <f t="shared" si="6"/>
        <v>0</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2" t="s">
        <v>151</v>
      </c>
      <c r="D45" s="412"/>
      <c r="E45" s="219">
        <v>5</v>
      </c>
      <c r="F45" s="85"/>
      <c r="G45" s="83">
        <f t="shared" si="4"/>
        <v>20</v>
      </c>
      <c r="H45" s="85"/>
      <c r="I45" s="200" t="s">
        <v>50</v>
      </c>
      <c r="J45" s="190">
        <f t="shared" si="5"/>
        <v>0</v>
      </c>
      <c r="K45" s="121">
        <f t="shared" si="6"/>
        <v>0</v>
      </c>
      <c r="M45" s="244" t="s">
        <v>63</v>
      </c>
      <c r="N45" s="245"/>
      <c r="O45" s="458" t="s">
        <v>61</v>
      </c>
      <c r="P45" s="459"/>
      <c r="Q45" s="459"/>
      <c r="R45" s="459"/>
      <c r="S45" s="459"/>
      <c r="T45" s="459"/>
      <c r="U45" s="459"/>
      <c r="V45" s="460"/>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00000000000001" customHeight="1">
      <c r="C46" s="327" t="s">
        <v>157</v>
      </c>
      <c r="D46" s="246" t="s">
        <v>56</v>
      </c>
      <c r="E46" s="146"/>
      <c r="F46" s="135"/>
      <c r="G46" s="100">
        <f>MAX(G39:G45)</f>
        <v>20</v>
      </c>
      <c r="H46" s="135"/>
      <c r="I46" s="104">
        <f>MAX(J39:J45)</f>
        <v>12</v>
      </c>
      <c r="J46" s="232"/>
      <c r="K46" s="121"/>
      <c r="M46" s="545" t="s">
        <v>62</v>
      </c>
      <c r="N46" s="247"/>
      <c r="O46" s="445">
        <f>IF(AA24=0,0,VLOOKUP(O42,Lookups!A2:C10,IF(O45="Industrial",2,3),TRUE))</f>
        <v>3</v>
      </c>
      <c r="P46" s="445"/>
      <c r="Q46" s="445"/>
      <c r="R46" s="445"/>
      <c r="S46" s="445"/>
      <c r="T46" s="445"/>
      <c r="U46" s="445"/>
      <c r="V46" s="446"/>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thickBot="1">
      <c r="C47" s="146"/>
      <c r="D47" s="224"/>
      <c r="E47" s="146"/>
      <c r="F47" s="135"/>
      <c r="G47" s="135"/>
      <c r="H47" s="135"/>
      <c r="I47" s="248"/>
      <c r="J47" s="232"/>
      <c r="K47" s="121"/>
      <c r="M47" s="546"/>
      <c r="N47" s="249"/>
      <c r="O47" s="447"/>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6.25">
      <c r="A48" s="185">
        <v>2</v>
      </c>
      <c r="B48" s="186"/>
      <c r="C48" s="235" t="s">
        <v>159</v>
      </c>
      <c r="D48" s="214"/>
      <c r="E48" s="146"/>
      <c r="F48" s="215"/>
      <c r="G48" s="216" t="s">
        <v>3</v>
      </c>
      <c r="H48" s="215"/>
      <c r="I48" s="217"/>
      <c r="J48" s="190"/>
      <c r="K48" s="121"/>
      <c r="L48" s="146"/>
      <c r="M48" s="250"/>
      <c r="O48" s="537" t="str">
        <f>IF(AA24=0,AG14,"")</f>
        <v/>
      </c>
      <c r="P48" s="537"/>
      <c r="Q48" s="537"/>
      <c r="R48" s="537"/>
      <c r="S48" s="537"/>
      <c r="T48" s="537"/>
      <c r="U48" s="537"/>
      <c r="V48" s="537"/>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75">
      <c r="C49" s="519" t="s">
        <v>34</v>
      </c>
      <c r="D49" s="520"/>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75">
      <c r="C50" s="519" t="s">
        <v>27</v>
      </c>
      <c r="D50" s="520"/>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38" t="s">
        <v>91</v>
      </c>
      <c r="D51" s="539"/>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7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75">
      <c r="C54" s="146"/>
      <c r="D54" s="252" t="s">
        <v>57</v>
      </c>
      <c r="E54" s="188"/>
      <c r="F54" s="253"/>
      <c r="G54" s="105">
        <f>G13+G25+G31+G36+G46+G52</f>
        <v>70</v>
      </c>
      <c r="H54" s="253"/>
      <c r="I54" s="105">
        <f>I13+I25+I31+I36+I46+I52</f>
        <v>54</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7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7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28" t="s">
        <v>98</v>
      </c>
      <c r="D58" s="528"/>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31.15" customHeight="1">
      <c r="C59" s="419" t="s">
        <v>138</v>
      </c>
      <c r="D59" s="420"/>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75">
      <c r="C60" s="476"/>
      <c r="D60" s="477"/>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75">
      <c r="C61" s="476"/>
      <c r="D61" s="493"/>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75">
      <c r="C62" s="528" t="s">
        <v>103</v>
      </c>
      <c r="D62" s="528"/>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75">
      <c r="C63" s="528" t="s">
        <v>104</v>
      </c>
      <c r="D63" s="528"/>
      <c r="E63" s="219">
        <v>0</v>
      </c>
      <c r="F63" s="229"/>
      <c r="G63" s="136"/>
      <c r="H63" s="134"/>
      <c r="I63" s="200" t="s">
        <v>49</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28" t="s">
        <v>111</v>
      </c>
      <c r="D64" s="528"/>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75">
      <c r="C65" s="538" t="s">
        <v>105</v>
      </c>
      <c r="D65" s="539"/>
      <c r="E65" s="219"/>
      <c r="F65" s="229"/>
      <c r="G65" s="136"/>
      <c r="H65" s="134"/>
      <c r="I65" s="200" t="s">
        <v>49</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1" t="s">
        <v>106</v>
      </c>
      <c r="D66" s="542"/>
      <c r="E66" s="219"/>
      <c r="F66" s="229"/>
      <c r="G66" s="136"/>
      <c r="H66" s="134"/>
      <c r="I66" s="272"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28" t="s">
        <v>94</v>
      </c>
      <c r="D67" s="528"/>
      <c r="E67" s="219"/>
      <c r="F67" s="229"/>
      <c r="G67" s="500" t="s">
        <v>139</v>
      </c>
      <c r="H67" s="501"/>
      <c r="I67" s="501"/>
      <c r="J67" s="501"/>
      <c r="K67" s="502"/>
      <c r="L67" s="324"/>
      <c r="M67" s="324"/>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38" t="s">
        <v>102</v>
      </c>
      <c r="D68" s="539"/>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75">
      <c r="C69" s="541" t="s">
        <v>107</v>
      </c>
      <c r="D69" s="542"/>
      <c r="E69" s="219"/>
      <c r="F69" s="229"/>
      <c r="G69" s="497" t="s">
        <v>140</v>
      </c>
      <c r="H69" s="498"/>
      <c r="I69" s="498"/>
      <c r="J69" s="498"/>
      <c r="K69" s="498"/>
      <c r="L69" s="498"/>
      <c r="M69" s="499"/>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28" t="s">
        <v>108</v>
      </c>
      <c r="D70" s="528"/>
      <c r="E70" s="219"/>
      <c r="F70" s="229"/>
      <c r="G70" s="497" t="s">
        <v>129</v>
      </c>
      <c r="H70" s="498"/>
      <c r="I70" s="499"/>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109</v>
      </c>
      <c r="D71" s="528"/>
      <c r="E71" s="219"/>
      <c r="F71" s="229"/>
      <c r="G71" s="497" t="s">
        <v>129</v>
      </c>
      <c r="H71" s="498"/>
      <c r="I71" s="499"/>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110</v>
      </c>
      <c r="D72" s="528"/>
      <c r="E72" s="219"/>
      <c r="F72" s="229"/>
      <c r="G72" s="497" t="s">
        <v>129</v>
      </c>
      <c r="H72" s="498"/>
      <c r="I72" s="499"/>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40" t="s">
        <v>101</v>
      </c>
      <c r="D73" s="540"/>
      <c r="E73" s="219"/>
      <c r="F73" s="229"/>
      <c r="G73" s="497" t="s">
        <v>129</v>
      </c>
      <c r="H73" s="498"/>
      <c r="I73" s="499"/>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5">
    <mergeCell ref="AA10:AB10"/>
    <mergeCell ref="C11:D11"/>
    <mergeCell ref="C12:D12"/>
    <mergeCell ref="C16:D16"/>
    <mergeCell ref="C17:D17"/>
    <mergeCell ref="C28:D28"/>
    <mergeCell ref="C29:D30"/>
    <mergeCell ref="C21:D21"/>
    <mergeCell ref="C2:I2"/>
    <mergeCell ref="C5:V5"/>
    <mergeCell ref="O7:O8"/>
    <mergeCell ref="C18:D18"/>
    <mergeCell ref="C19:D19"/>
    <mergeCell ref="C20:D20"/>
    <mergeCell ref="C22:D22"/>
    <mergeCell ref="C23:D23"/>
    <mergeCell ref="C24:D24"/>
    <mergeCell ref="C26:D26"/>
    <mergeCell ref="C27:D27"/>
    <mergeCell ref="G29:G30"/>
    <mergeCell ref="I29:I30"/>
    <mergeCell ref="M46:M47"/>
    <mergeCell ref="C34:D34"/>
    <mergeCell ref="O46:V47"/>
    <mergeCell ref="C35:D35"/>
    <mergeCell ref="C39:D39"/>
    <mergeCell ref="C40:D40"/>
    <mergeCell ref="C41:D41"/>
    <mergeCell ref="C42:D42"/>
    <mergeCell ref="M42:M43"/>
    <mergeCell ref="O42:V43"/>
    <mergeCell ref="C43:D43"/>
    <mergeCell ref="C44:D44"/>
    <mergeCell ref="C45:D45"/>
    <mergeCell ref="O45:V45"/>
    <mergeCell ref="C64:D64"/>
    <mergeCell ref="C65:D65"/>
    <mergeCell ref="C59:D59"/>
    <mergeCell ref="C32:D32"/>
    <mergeCell ref="C33:D33"/>
    <mergeCell ref="C73:D73"/>
    <mergeCell ref="G73:I73"/>
    <mergeCell ref="C67:D67"/>
    <mergeCell ref="C68:D68"/>
    <mergeCell ref="C69:D69"/>
    <mergeCell ref="G69:M69"/>
    <mergeCell ref="C70:D70"/>
    <mergeCell ref="G70:I70"/>
    <mergeCell ref="G67:K67"/>
    <mergeCell ref="AI10:AO11"/>
    <mergeCell ref="AI12:AO14"/>
    <mergeCell ref="C71:D71"/>
    <mergeCell ref="G71:I71"/>
    <mergeCell ref="C72:D72"/>
    <mergeCell ref="G72:I72"/>
    <mergeCell ref="C66:D66"/>
    <mergeCell ref="O48:V48"/>
    <mergeCell ref="C49:D49"/>
    <mergeCell ref="C50:D50"/>
    <mergeCell ref="C51:D51"/>
    <mergeCell ref="C58:D58"/>
    <mergeCell ref="C60:D60"/>
    <mergeCell ref="C61:D61"/>
    <mergeCell ref="C62:D62"/>
    <mergeCell ref="C63:D63"/>
  </mergeCells>
  <dataValidations count="9">
    <dataValidation type="list" allowBlank="1" showInputMessage="1" showErrorMessage="1" sqref="V11:V27 I39:I41 I33:I35 I16:I20 I27:I29 I10:I12 R29:R35 R37:R38 V29:V35 R11:R27 I63:I66 I43:I45 I49:I51 V37:V38" xr:uid="{00000000-0002-0000-1900-000000000000}">
      <formula1>"Y, N"</formula1>
    </dataValidation>
    <dataValidation type="list" allowBlank="1" showInputMessage="1" showErrorMessage="1" sqref="N45:V45" xr:uid="{00000000-0002-0000-1900-000001000000}">
      <formula1>"Industrial, All others"</formula1>
    </dataValidation>
    <dataValidation allowBlank="1" showInputMessage="1" showErrorMessage="1" promptTitle="ISO 21930:2007" prompt="Sustainability in building construction- Environmental declaration of building products, BSi" sqref="C43:D43" xr:uid="{00000000-0002-0000-19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900-000003000000}"/>
    <dataValidation allowBlank="1" showInputMessage="1" showErrorMessage="1" promptTitle="EN 15978:2011" prompt="Sustainability of construction works - assessment of environmental performance of buildings - calculation method, BSi" sqref="C29" xr:uid="{00000000-0002-0000-1900-000004000000}"/>
    <dataValidation allowBlank="1" showInputMessage="1" showErrorMessage="1" promptTitle="EN 15804:2012" prompt="Sustainability of construction works - Environmental product declarations - core rules for the product category of construction products, BSi" sqref="C44:D44" xr:uid="{00000000-0002-0000-1900-000005000000}"/>
    <dataValidation allowBlank="1" showErrorMessage="1" sqref="C51:D51" xr:uid="{00000000-0002-0000-1900-000006000000}"/>
    <dataValidation allowBlank="1" showErrorMessage="1" promptTitle="EN 15804:2012" prompt="Sustainability of construction works - Environmental product declarations - core rules for the product category of construction products, BSi" sqref="C45:D45" xr:uid="{00000000-0002-0000-1900-000007000000}"/>
    <dataValidation allowBlank="1" showErrorMessage="1" promptTitle="CEN/TR 15941:2010" prompt="Sustainability of construction works - Environmental product declarations - Methodology for selection and use of generic data, BSi" sqref="C34:D34" xr:uid="{00000000-0002-0000-19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D6084-7054-4EC6-9EEF-39B263DDAD20}">
  <sheetPr>
    <tabColor rgb="FF3D6864"/>
    <pageSetUpPr fitToPage="1"/>
  </sheetPr>
  <dimension ref="A1:BB110"/>
  <sheetViews>
    <sheetView topLeftCell="B37" workbookViewId="0">
      <selection activeCell="K36" sqref="K3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1</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50</v>
      </c>
      <c r="J31" s="6">
        <f>IF(I31="Y",G31,0)</f>
        <v>0</v>
      </c>
      <c r="K31" s="121">
        <f>IF(I31="Y",1,0)</f>
        <v>0</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5</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0.95</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IF(AA21=0,0,VLOOKUP(O39,[2]Lookups!A2:C10,IF(O42="Industrial",2,3),TRUE))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65</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u73WMBIy8sgljPBXXR3W2i4CkS1jXjKFEsH1N4v2KnT25otwZUJSek2pD61ECuygsawZtKXQGfPa40HS9EK6vQ==" saltValue="BdZNDJae56a7BHK5Q5Dc+w==" spinCount="100000" sheet="1" objects="1" scenarios="1"/>
  <mergeCells count="63">
    <mergeCell ref="C18:D18"/>
    <mergeCell ref="O4:O5"/>
    <mergeCell ref="AA7:AB7"/>
    <mergeCell ref="AI7:AO8"/>
    <mergeCell ref="C8:D8"/>
    <mergeCell ref="C9:D9"/>
    <mergeCell ref="AI9:AO11"/>
    <mergeCell ref="C13:D13"/>
    <mergeCell ref="C14:D14"/>
    <mergeCell ref="C15:D15"/>
    <mergeCell ref="C16:D16"/>
    <mergeCell ref="C17:D17"/>
    <mergeCell ref="C31:D31"/>
    <mergeCell ref="C19:D19"/>
    <mergeCell ref="C20:D20"/>
    <mergeCell ref="C21:D21"/>
    <mergeCell ref="C23:D23"/>
    <mergeCell ref="C24:D24"/>
    <mergeCell ref="C25:D25"/>
    <mergeCell ref="C26:D27"/>
    <mergeCell ref="G26:G27"/>
    <mergeCell ref="I26:I27"/>
    <mergeCell ref="C29:D29"/>
    <mergeCell ref="C30:D30"/>
    <mergeCell ref="M43:M44"/>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E9DD19C7-D19A-4462-9318-ECF362B25441}">
      <formula1>"Y, N"</formula1>
    </dataValidation>
    <dataValidation type="list" allowBlank="1" showInputMessage="1" showErrorMessage="1" sqref="N42:V42" xr:uid="{907D7308-3EDE-49EB-9DA1-8DBC6E25B52E}">
      <formula1>"Industrial, All others"</formula1>
    </dataValidation>
    <dataValidation allowBlank="1" showInputMessage="1" showErrorMessage="1" promptTitle="ISO 21930:2007" prompt="Sustainability in building construction- Environmental declaration of building products, BSi" sqref="C40:D40" xr:uid="{6F59D670-1E5E-4D70-84E6-B46F8AC762F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5B4857A9-3BE5-48B9-BC14-6B0633985286}"/>
    <dataValidation allowBlank="1" showInputMessage="1" showErrorMessage="1" promptTitle="EN 15978:2011" prompt="Sustainability of construction works - assessment of environmental performance of buildings - calculation method, BSi" sqref="C26" xr:uid="{841F5F13-DB98-4BAA-AD06-689C15A0DEB9}"/>
    <dataValidation allowBlank="1" showInputMessage="1" showErrorMessage="1" promptTitle="EN 15804:2012" prompt="Sustainability of construction works - Environmental product declarations - core rules for the product category of construction products, BSi" sqref="C41:D41" xr:uid="{678B0906-3B38-4A85-BCF9-55F08A853B89}"/>
    <dataValidation allowBlank="1" showErrorMessage="1" promptTitle="CEN/TR 15941:2010" prompt="Sustainability of construction works - Environmental product declarations - Methodology for selection and use of generic data, BSi" sqref="C31:D31" xr:uid="{5E349A6A-14FF-4A06-A7AA-D39360C17422}"/>
    <dataValidation allowBlank="1" showErrorMessage="1" sqref="C48:D48" xr:uid="{04B4E340-78B3-4A66-9791-160D9F9E3EBF}"/>
    <dataValidation allowBlank="1" showErrorMessage="1" promptTitle="EN 15804:2012" prompt="Sustainability of construction works - Environmental product declarations - core rules for the product category of construction products, BSi" sqref="C42:D42" xr:uid="{C28B7A18-B654-49CA-9177-6B81F7914381}"/>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D6864"/>
  </sheetPr>
  <dimension ref="A1:BB110"/>
  <sheetViews>
    <sheetView topLeftCell="B1" workbookViewId="0">
      <selection activeCell="G15" sqref="G15"/>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210</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1</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31.5">
      <c r="C56" s="143" t="s">
        <v>213</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49</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211</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212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212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212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212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I3k+Gg/WeFRRGdnb+N+iv5G9jEhAdgaR6HCHCFwEobisLmR74RRtrFHhIRbCTE/3mLt9WQxuKEG7jUp/EnbUfQ==" saltValue="AjdlLGsphMDc6hTKInj5m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00000000-0002-0000-1B00-000000000000}"/>
    <dataValidation allowBlank="1" showErrorMessage="1" sqref="C48:D48" xr:uid="{00000000-0002-0000-1B00-000001000000}"/>
    <dataValidation allowBlank="1" showErrorMessage="1" promptTitle="CEN/TR 15941:2010" prompt="Sustainability of construction works - Environmental product declarations - Methodology for selection and use of generic data, BSi" sqref="C31:D31" xr:uid="{00000000-0002-0000-1B00-000002000000}"/>
    <dataValidation allowBlank="1" showInputMessage="1" showErrorMessage="1" promptTitle="EN 15804:2012" prompt="Sustainability of construction works - Environmental product declarations - core rules for the product category of construction products, BSi" sqref="C41:D41" xr:uid="{00000000-0002-0000-1B00-000003000000}"/>
    <dataValidation allowBlank="1" showInputMessage="1" showErrorMessage="1" promptTitle="EN 15978:2011" prompt="Sustainability of construction works - assessment of environmental performance of buildings - calculation method, BSi" sqref="C26" xr:uid="{00000000-0002-0000-1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1B00-000005000000}"/>
    <dataValidation allowBlank="1" showInputMessage="1" showErrorMessage="1" promptTitle="ISO 21930:2007" prompt="Sustainability in building construction- Environmental declaration of building products, BSi" sqref="C40:D40" xr:uid="{00000000-0002-0000-1B00-000006000000}"/>
    <dataValidation type="list" allowBlank="1" showInputMessage="1" showErrorMessage="1" sqref="N42:V42" xr:uid="{00000000-0002-0000-1B00-000007000000}">
      <formula1>"Industrial, All others"</formula1>
    </dataValidation>
    <dataValidation type="list" allowBlank="1" showInputMessage="1" showErrorMessage="1" sqref="V26:V32 I36:I38 I30:I32 I13:I17 I24:I26 I7:I9 R26:R32 R34:R35 V34:V35 R8:R24 I60:I63 V8:V24 I46:I48 I40:I42" xr:uid="{00000000-0002-0000-1B00-000008000000}">
      <formula1>"Y, N"</formula1>
    </dataValidation>
  </dataValidation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1956-AC98-482D-868A-63115A020015}">
  <sheetPr>
    <tabColor rgb="FF3D6864"/>
    <pageSetUpPr fitToPage="1"/>
  </sheetPr>
  <dimension ref="A1:BB111"/>
  <sheetViews>
    <sheetView topLeftCell="C5" workbookViewId="0">
      <selection activeCell="M21" sqref="M21"/>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2</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8"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8"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50</v>
      </c>
      <c r="S28" s="55"/>
      <c r="T28" s="87" t="str">
        <f t="shared" si="2"/>
        <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8"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8"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8"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8"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8"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8"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29</v>
      </c>
      <c r="U37" s="40"/>
      <c r="V37" s="108">
        <f>SUM(W8:W35)</f>
        <v>29</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0.93939393939393945</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250</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251</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252</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253</v>
      </c>
      <c r="D59" s="438"/>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103</v>
      </c>
      <c r="D60" s="412"/>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104</v>
      </c>
      <c r="D61" s="412"/>
      <c r="E61" s="77">
        <v>0</v>
      </c>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55.9" customHeight="1">
      <c r="C62" s="412" t="s">
        <v>111</v>
      </c>
      <c r="D62" s="412"/>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13" t="s">
        <v>105</v>
      </c>
      <c r="D63" s="41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0" t="s">
        <v>106</v>
      </c>
      <c r="D64" s="431"/>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3" t="s">
        <v>94</v>
      </c>
      <c r="D65" s="433"/>
      <c r="E65" s="77"/>
      <c r="F65" s="123"/>
      <c r="G65" s="427">
        <v>1000</v>
      </c>
      <c r="H65" s="428"/>
      <c r="I65" s="429"/>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5" customHeight="1">
      <c r="C66" s="434" t="s">
        <v>102</v>
      </c>
      <c r="D66" s="435"/>
      <c r="E66" s="77"/>
      <c r="F66" s="123"/>
      <c r="G66" s="136"/>
      <c r="H66" s="135"/>
      <c r="I66" s="135"/>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6" t="s">
        <v>107</v>
      </c>
      <c r="D67" s="437"/>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108</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109</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110</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2" t="s">
        <v>101</v>
      </c>
      <c r="D71" s="432"/>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E108" s="3"/>
      <c r="F108" s="3"/>
      <c r="G108" s="3"/>
      <c r="H108" s="3"/>
      <c r="I108" s="3"/>
      <c r="J108" s="3"/>
      <c r="K108" s="117"/>
      <c r="L108" s="5"/>
      <c r="BB108" s="73"/>
    </row>
    <row r="109" spans="1:54">
      <c r="E109" s="3"/>
      <c r="F109" s="3"/>
      <c r="G109" s="3"/>
      <c r="H109" s="3"/>
      <c r="I109" s="3"/>
      <c r="J109" s="3"/>
      <c r="K109" s="117"/>
      <c r="L109" s="5"/>
    </row>
    <row r="110" spans="1:54">
      <c r="E110" s="3"/>
      <c r="F110" s="3"/>
      <c r="G110" s="3"/>
      <c r="H110" s="3"/>
      <c r="I110" s="3"/>
      <c r="J110" s="3"/>
      <c r="K110" s="117"/>
      <c r="L110" s="5"/>
    </row>
    <row r="111" spans="1:54">
      <c r="E111" s="3"/>
      <c r="F111" s="3"/>
      <c r="G111" s="3"/>
      <c r="H111" s="3"/>
      <c r="I111" s="3"/>
      <c r="J111" s="3"/>
      <c r="K111" s="117"/>
      <c r="L111" s="5"/>
    </row>
  </sheetData>
  <sheetProtection algorithmName="SHA-512" hashValue="sUzttN25QH/km6g27yZqDcKsky97GbJSUv0mM8UQBEa+7TocDZdHteMTT2jh7PqjTCcXWK1KMPsWjJqpCprfKg==" saltValue="oINhQyV4qTv2jwBrw4XMYA==" spinCount="100000" sheet="1" objects="1" scenarios="1"/>
  <mergeCells count="64">
    <mergeCell ref="C71:D71"/>
    <mergeCell ref="G71:I71"/>
    <mergeCell ref="C58:D58"/>
    <mergeCell ref="C68:D68"/>
    <mergeCell ref="G68:I68"/>
    <mergeCell ref="C69:D69"/>
    <mergeCell ref="G69:I69"/>
    <mergeCell ref="C70:D70"/>
    <mergeCell ref="G70:I70"/>
    <mergeCell ref="C64:D64"/>
    <mergeCell ref="C65:D65"/>
    <mergeCell ref="G65:I65"/>
    <mergeCell ref="C66:D66"/>
    <mergeCell ref="C67:D67"/>
    <mergeCell ref="G67:I67"/>
    <mergeCell ref="C63:D63"/>
    <mergeCell ref="C57:D57"/>
    <mergeCell ref="C59:D59"/>
    <mergeCell ref="C60:D60"/>
    <mergeCell ref="C61:D61"/>
    <mergeCell ref="C62:D62"/>
    <mergeCell ref="M43:M44"/>
    <mergeCell ref="O43:V44"/>
    <mergeCell ref="M39:M40"/>
    <mergeCell ref="O45:V45"/>
    <mergeCell ref="C46:D46"/>
    <mergeCell ref="M46:V47"/>
    <mergeCell ref="C47:D47"/>
    <mergeCell ref="O39:V40"/>
    <mergeCell ref="C40:D40"/>
    <mergeCell ref="C41:D41"/>
    <mergeCell ref="C42:D42"/>
    <mergeCell ref="O42:V42"/>
    <mergeCell ref="C37:D37"/>
    <mergeCell ref="C38:D38"/>
    <mergeCell ref="C39:D39"/>
    <mergeCell ref="C55:D55"/>
    <mergeCell ref="C48:D48"/>
    <mergeCell ref="C29:D29"/>
    <mergeCell ref="C30:D30"/>
    <mergeCell ref="C32:D32"/>
    <mergeCell ref="C31:D31"/>
    <mergeCell ref="C36:D36"/>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5F4B0607-B1B8-4D2F-B20C-654CCEF2A5F0}"/>
    <dataValidation allowBlank="1" showErrorMessage="1" sqref="C48:D48" xr:uid="{80AB5549-75E6-446E-847B-80013DDF0A20}"/>
    <dataValidation allowBlank="1" showErrorMessage="1" promptTitle="CEN/TR 15941:2010" prompt="Sustainability of construction works - Environmental product declarations - Methodology for selection and use of generic data, BSi" sqref="C31:D31" xr:uid="{83E5FD68-9A58-4D70-8053-A3CE4F2AC375}"/>
    <dataValidation allowBlank="1" showInputMessage="1" showErrorMessage="1" promptTitle="EN 15804:2012" prompt="Sustainability of construction works - Environmental product declarations - core rules for the product category of construction products, BSi" sqref="C41:D41" xr:uid="{476A3CFA-F540-495A-89D0-B8D5A911F1A0}"/>
    <dataValidation allowBlank="1" showInputMessage="1" showErrorMessage="1" promptTitle="EN 15978:2011" prompt="Sustainability of construction works - assessment of environmental performance of buildings - calculation method, BSi" sqref="C26" xr:uid="{97008008-BAC4-417E-B987-84D745214581}"/>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C9E0191-56AC-470C-989B-89609212087F}"/>
    <dataValidation allowBlank="1" showInputMessage="1" showErrorMessage="1" promptTitle="ISO 21930:2007" prompt="Sustainability in building construction- Environmental declaration of building products, BSi" sqref="C40:D40" xr:uid="{94AF7DE9-7C1A-4B51-BCCD-F893E8A1418C}"/>
    <dataValidation type="list" allowBlank="1" showInputMessage="1" showErrorMessage="1" sqref="N42:V42" xr:uid="{640A9E85-FC0F-47D1-9D03-BFE05156A7B1}">
      <formula1>"Industrial, All others"</formula1>
    </dataValidation>
    <dataValidation type="list" allowBlank="1" showInputMessage="1" showErrorMessage="1" sqref="V8:V24 I36:I38 I30:I32 I13:I17 I24:I26 I7:I9 R26:R32 R34:R35 V26:V32 R8:R24 I61:I64 I40:I42 I46:I48 V34:V35" xr:uid="{7EBB81BA-6E98-4EBA-AC48-0A7B05A9ADBB}">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E7A0-24D4-484D-B20D-BCF1E0EAF672}">
  <sheetPr>
    <tabColor rgb="FF3D6864"/>
    <pageSetUpPr fitToPage="1"/>
  </sheetPr>
  <dimension ref="A1:BB114"/>
  <sheetViews>
    <sheetView tabSelected="1" topLeftCell="B20" zoomScaleNormal="100" workbookViewId="0">
      <selection activeCell="I37" sqref="I3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50</v>
      </c>
      <c r="S27" s="55"/>
      <c r="T27" s="87" t="str">
        <f t="shared" si="2"/>
        <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206</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29</v>
      </c>
      <c r="U37" s="40"/>
      <c r="V37" s="108">
        <f>SUM(W8:W35)</f>
        <v>29</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0.97979797979797978</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241</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143" t="s">
        <v>242</v>
      </c>
      <c r="D57" s="144"/>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143" t="s">
        <v>243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143" t="s">
        <v>244</v>
      </c>
      <c r="D59" s="144"/>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245</v>
      </c>
      <c r="D60" s="420"/>
      <c r="E60" s="77"/>
      <c r="F60" s="38"/>
      <c r="G60" s="136"/>
      <c r="H60" s="135"/>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383" t="s">
        <v>246</v>
      </c>
      <c r="D61" s="384"/>
      <c r="E61" s="77"/>
      <c r="F61" s="38"/>
      <c r="G61" s="136"/>
      <c r="H61" s="135"/>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9" t="s">
        <v>247</v>
      </c>
      <c r="D62" s="438"/>
      <c r="E62" s="39"/>
      <c r="F62" s="39"/>
      <c r="H62" s="39"/>
      <c r="I62" s="39"/>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12" t="s">
        <v>103</v>
      </c>
      <c r="D63" s="412"/>
      <c r="E63" s="39"/>
      <c r="F63" s="39"/>
      <c r="H63" s="39"/>
      <c r="I63" s="39"/>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2" t="s">
        <v>104</v>
      </c>
      <c r="D64" s="412"/>
      <c r="E64" s="77">
        <v>0</v>
      </c>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55.9" customHeight="1">
      <c r="C65" s="412" t="s">
        <v>111</v>
      </c>
      <c r="D65" s="412"/>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13" t="s">
        <v>105</v>
      </c>
      <c r="D66" s="414"/>
      <c r="E66" s="77"/>
      <c r="F66" s="123"/>
      <c r="G66" s="136"/>
      <c r="H66" s="134"/>
      <c r="I66" s="88" t="s">
        <v>50</v>
      </c>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0" t="s">
        <v>106</v>
      </c>
      <c r="D67" s="431"/>
      <c r="E67" s="77"/>
      <c r="F67" s="123"/>
      <c r="G67" s="136"/>
      <c r="H67" s="134"/>
      <c r="I67" s="88" t="s">
        <v>50</v>
      </c>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94</v>
      </c>
      <c r="D68" s="433"/>
      <c r="E68" s="77"/>
      <c r="F68" s="123"/>
      <c r="G68" s="427">
        <v>200</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31.5" customHeight="1">
      <c r="C69" s="434" t="s">
        <v>102</v>
      </c>
      <c r="D69" s="435"/>
      <c r="E69" s="77"/>
      <c r="F69" s="123"/>
      <c r="G69" s="136"/>
      <c r="H69" s="135"/>
      <c r="I69" s="135"/>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6" t="s">
        <v>107</v>
      </c>
      <c r="D70" s="437"/>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108</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3" t="s">
        <v>109</v>
      </c>
      <c r="D72" s="433"/>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ht="15.75">
      <c r="C73" s="433" t="s">
        <v>110</v>
      </c>
      <c r="D73" s="433"/>
      <c r="E73" s="77"/>
      <c r="F73" s="123"/>
      <c r="G73" s="427" t="s">
        <v>92</v>
      </c>
      <c r="H73" s="428"/>
      <c r="I73" s="429"/>
      <c r="J73" s="39"/>
      <c r="K73" s="31"/>
      <c r="L73" s="39"/>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15.75">
      <c r="C74" s="432" t="s">
        <v>101</v>
      </c>
      <c r="D74" s="432"/>
      <c r="E74" s="77"/>
      <c r="F74" s="123"/>
      <c r="G74" s="427" t="s">
        <v>92</v>
      </c>
      <c r="H74" s="428"/>
      <c r="I74" s="429"/>
      <c r="J74" s="39"/>
      <c r="K74" s="31"/>
      <c r="L74" s="39"/>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39"/>
      <c r="F79" s="39"/>
      <c r="G79" s="39"/>
      <c r="H79" s="39"/>
      <c r="I79" s="39"/>
      <c r="J79" s="39"/>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39"/>
      <c r="F80" s="39"/>
      <c r="G80" s="39"/>
      <c r="H80" s="39"/>
      <c r="I80" s="39"/>
      <c r="J80" s="39"/>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A109" s="39"/>
      <c r="C109" s="39"/>
      <c r="D109" s="39"/>
      <c r="E109" s="64"/>
      <c r="F109" s="64"/>
      <c r="G109" s="64"/>
      <c r="H109" s="64"/>
      <c r="I109" s="64"/>
      <c r="J109" s="64"/>
      <c r="K109" s="116"/>
      <c r="L109" s="63"/>
      <c r="M109" s="39"/>
      <c r="O109" s="39"/>
      <c r="P109" s="39"/>
      <c r="R109" s="35"/>
      <c r="T109" s="35"/>
      <c r="V109" s="35"/>
      <c r="W109" s="35"/>
      <c r="X109" s="62"/>
      <c r="Y109" s="62"/>
      <c r="Z109" s="62"/>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73"/>
    </row>
    <row r="110" spans="1:54">
      <c r="A110" s="39"/>
      <c r="C110" s="39"/>
      <c r="D110" s="39"/>
      <c r="E110" s="64"/>
      <c r="F110" s="64"/>
      <c r="G110" s="64"/>
      <c r="H110" s="64"/>
      <c r="I110" s="64"/>
      <c r="J110" s="64"/>
      <c r="K110" s="116"/>
      <c r="L110" s="63"/>
      <c r="M110" s="39"/>
      <c r="O110" s="39"/>
      <c r="P110" s="39"/>
      <c r="R110" s="35"/>
      <c r="T110" s="35"/>
      <c r="V110" s="35"/>
      <c r="W110" s="35"/>
      <c r="X110" s="62"/>
      <c r="Y110" s="62"/>
      <c r="Z110" s="62"/>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73"/>
    </row>
    <row r="111" spans="1:54">
      <c r="E111" s="3"/>
      <c r="F111" s="3"/>
      <c r="G111" s="3"/>
      <c r="H111" s="3"/>
      <c r="I111" s="3"/>
      <c r="J111" s="3"/>
      <c r="K111" s="117"/>
      <c r="L111" s="5"/>
      <c r="BB111" s="73"/>
    </row>
    <row r="112" spans="1:54">
      <c r="E112" s="3"/>
      <c r="F112" s="3"/>
      <c r="G112" s="3"/>
      <c r="H112" s="3"/>
      <c r="I112" s="3"/>
      <c r="J112" s="3"/>
      <c r="K112" s="117"/>
      <c r="L112" s="5"/>
    </row>
    <row r="113" spans="5:12">
      <c r="E113" s="3"/>
      <c r="F113" s="3"/>
      <c r="G113" s="3"/>
      <c r="H113" s="3"/>
      <c r="I113" s="3"/>
      <c r="J113" s="3"/>
      <c r="K113" s="117"/>
      <c r="L113" s="5"/>
    </row>
    <row r="114" spans="5:12">
      <c r="E114" s="3"/>
      <c r="F114" s="3"/>
      <c r="G114" s="3"/>
      <c r="H114" s="3"/>
      <c r="I114" s="3"/>
      <c r="J114" s="3"/>
      <c r="K114" s="117"/>
      <c r="L114" s="5"/>
    </row>
  </sheetData>
  <sheetProtection algorithmName="SHA-512" hashValue="qUgje4EDeSqMoA2Rs+X18faw6fP7tf29SVQ3oYy+e+hAseQ/3EWjzuedOURM2iRpKjqmFtPTT4rehIMt9NqUpw==" saltValue="5YvvScrCmcagsNJtiM+lMA==" spinCount="100000" sheet="1" objects="1" scenarios="1"/>
  <mergeCells count="63">
    <mergeCell ref="C74:D74"/>
    <mergeCell ref="G74:I74"/>
    <mergeCell ref="C71:D71"/>
    <mergeCell ref="G71:I71"/>
    <mergeCell ref="C72:D72"/>
    <mergeCell ref="G72:I72"/>
    <mergeCell ref="C73:D73"/>
    <mergeCell ref="G73:I73"/>
    <mergeCell ref="C67:D67"/>
    <mergeCell ref="C68:D68"/>
    <mergeCell ref="G68:I68"/>
    <mergeCell ref="C69:D69"/>
    <mergeCell ref="C70:D70"/>
    <mergeCell ref="G70:I70"/>
    <mergeCell ref="C66:D66"/>
    <mergeCell ref="O45:V45"/>
    <mergeCell ref="C46:D46"/>
    <mergeCell ref="M46:V47"/>
    <mergeCell ref="C47:D47"/>
    <mergeCell ref="C48:D48"/>
    <mergeCell ref="C55:D55"/>
    <mergeCell ref="C60:D60"/>
    <mergeCell ref="C62:D62"/>
    <mergeCell ref="C63:D63"/>
    <mergeCell ref="C64:D64"/>
    <mergeCell ref="C65:D65"/>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13:D13"/>
    <mergeCell ref="C25:D25"/>
    <mergeCell ref="C26:D27"/>
    <mergeCell ref="C18:D18"/>
    <mergeCell ref="O4:O5"/>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AA7:AB7"/>
  </mergeCells>
  <dataValidations count="9">
    <dataValidation allowBlank="1" showErrorMessage="1" promptTitle="EN 15804:2012" prompt="Sustainability of construction works - Environmental product declarations - core rules for the product category of construction products, BSi" sqref="C42:D42" xr:uid="{24E22AE8-E7B3-4D2D-847F-6605E0427AC9}"/>
    <dataValidation allowBlank="1" showErrorMessage="1" sqref="C48:D48" xr:uid="{58581201-DF72-4DC2-A655-6ED0ACE43995}"/>
    <dataValidation allowBlank="1" showErrorMessage="1" promptTitle="CEN/TR 15941:2010" prompt="Sustainability of construction works - Environmental product declarations - Methodology for selection and use of generic data, BSi" sqref="C31:D31" xr:uid="{05E427AE-9F79-4C62-B87B-3B6DB0CC0CCB}"/>
    <dataValidation allowBlank="1" showInputMessage="1" showErrorMessage="1" promptTitle="EN 15804:2012" prompt="Sustainability of construction works - Environmental product declarations - core rules for the product category of construction products, BSi" sqref="C41:D41" xr:uid="{6760A344-3C73-4BB9-9C87-903644ABC63A}"/>
    <dataValidation allowBlank="1" showInputMessage="1" showErrorMessage="1" promptTitle="EN 15978:2011" prompt="Sustainability of construction works - assessment of environmental performance of buildings - calculation method, BSi" sqref="C26" xr:uid="{58AC1AC6-8CD2-4289-900D-2FCB8D3EA72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B16A8740-AC77-4F31-BB1B-4FC3551DDB5D}"/>
    <dataValidation allowBlank="1" showInputMessage="1" showErrorMessage="1" promptTitle="ISO 21930:2007" prompt="Sustainability in building construction- Environmental declaration of building products, BSi" sqref="C40:D40" xr:uid="{7689C6FA-5F2B-4F53-8F5A-BE68F2B4EEB3}"/>
    <dataValidation type="list" allowBlank="1" showInputMessage="1" showErrorMessage="1" sqref="N42:V42" xr:uid="{EA4E4BF2-5E6E-4707-AE02-0BB07E0917A6}">
      <formula1>"Industrial, All others"</formula1>
    </dataValidation>
    <dataValidation type="list" allowBlank="1" showInputMessage="1" showErrorMessage="1" sqref="V26:V32 I36:I38 I30:I32 I13:I17 I24:I26 I7:I9 R26:R32 R34:R35 V34:V35 R8:R24 I64:I67 V8:V24 I46:I48 I40:I42" xr:uid="{93EF8D6F-1C69-40D3-89F7-45811767D9D9}">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D00-4BE8-4FCF-95FF-46983BF9DF03}">
  <sheetPr>
    <tabColor rgb="FF3D6864"/>
  </sheetPr>
  <dimension ref="A1:BB92"/>
  <sheetViews>
    <sheetView topLeftCell="B1" workbookViewId="0">
      <selection activeCell="G16" sqref="G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3</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375"/>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216</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5"/>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1</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49</v>
      </c>
      <c r="J46" s="6">
        <f>IF(I46="Y",G46,0)</f>
        <v>0</v>
      </c>
      <c r="K46" s="121">
        <f>IF(I46="Y",1,0)</f>
        <v>1</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39"/>
      <c r="D53" s="39"/>
      <c r="E53" s="39"/>
      <c r="F53" s="39"/>
      <c r="G53" s="39"/>
      <c r="H53" s="39"/>
      <c r="I53" s="39"/>
      <c r="J53" s="39"/>
      <c r="K53" s="116"/>
      <c r="L53" s="63"/>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c r="C54" s="39"/>
      <c r="D54" s="39"/>
      <c r="E54" s="39"/>
      <c r="F54" s="39"/>
      <c r="G54" s="39"/>
      <c r="H54" s="39"/>
      <c r="I54" s="39"/>
      <c r="J54" s="39"/>
      <c r="K54" s="116"/>
      <c r="L54" s="63"/>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39"/>
      <c r="D55" s="39"/>
      <c r="E55" s="39"/>
      <c r="F55" s="39"/>
      <c r="G55" s="39"/>
      <c r="H55" s="39"/>
      <c r="I55" s="39"/>
      <c r="J55" s="39"/>
      <c r="K55" s="116"/>
      <c r="L55" s="63"/>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c r="C56" s="39"/>
      <c r="D56" s="39"/>
      <c r="E56" s="39"/>
      <c r="F56" s="39"/>
      <c r="G56" s="39"/>
      <c r="H56" s="39"/>
      <c r="I56" s="39"/>
      <c r="J56" s="39"/>
      <c r="K56" s="116"/>
      <c r="L56" s="63"/>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c r="C57" s="39"/>
      <c r="D57" s="39"/>
      <c r="E57" s="39"/>
      <c r="F57" s="39"/>
      <c r="G57" s="39"/>
      <c r="H57" s="39"/>
      <c r="I57" s="39"/>
      <c r="J57" s="39"/>
      <c r="K57" s="116"/>
      <c r="L57" s="63"/>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c r="C58" s="39"/>
      <c r="D58" s="39"/>
      <c r="E58" s="39"/>
      <c r="F58" s="39"/>
      <c r="G58" s="39"/>
      <c r="H58" s="39"/>
      <c r="I58" s="39"/>
      <c r="J58" s="39"/>
      <c r="K58" s="116"/>
      <c r="L58" s="63"/>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c r="C59" s="39"/>
      <c r="D59" s="39"/>
      <c r="E59" s="64"/>
      <c r="F59" s="64"/>
      <c r="G59" s="64"/>
      <c r="H59" s="64"/>
      <c r="I59" s="64"/>
      <c r="J59" s="64"/>
      <c r="K59" s="116"/>
      <c r="L59" s="63"/>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c r="C60" s="39"/>
      <c r="D60" s="39"/>
      <c r="E60" s="64"/>
      <c r="F60" s="64"/>
      <c r="G60" s="64"/>
      <c r="H60" s="64"/>
      <c r="I60" s="64"/>
      <c r="J60" s="64"/>
      <c r="K60" s="116"/>
      <c r="L60" s="63"/>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c r="C61" s="39"/>
      <c r="D61" s="39"/>
      <c r="E61" s="64"/>
      <c r="F61" s="64"/>
      <c r="G61" s="64"/>
      <c r="H61" s="64"/>
      <c r="I61" s="64"/>
      <c r="J61" s="64"/>
      <c r="K61" s="116"/>
      <c r="L61" s="63"/>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c r="C62" s="39"/>
      <c r="D62" s="39"/>
      <c r="E62" s="64"/>
      <c r="F62" s="64"/>
      <c r="G62" s="64"/>
      <c r="H62" s="64"/>
      <c r="I62" s="64"/>
      <c r="J62" s="64"/>
      <c r="K62" s="116"/>
      <c r="L62" s="63"/>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c r="C63" s="39"/>
      <c r="D63" s="39"/>
      <c r="E63" s="64"/>
      <c r="F63" s="64"/>
      <c r="G63" s="64"/>
      <c r="H63" s="64"/>
      <c r="I63" s="64"/>
      <c r="J63" s="64"/>
      <c r="K63" s="116"/>
      <c r="L63" s="63"/>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c r="C64" s="39"/>
      <c r="D64" s="39"/>
      <c r="E64" s="64"/>
      <c r="F64" s="64"/>
      <c r="G64" s="64"/>
      <c r="H64" s="64"/>
      <c r="I64" s="64"/>
      <c r="J64" s="64"/>
      <c r="K64" s="116"/>
      <c r="L64" s="63"/>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1:54">
      <c r="C65" s="39"/>
      <c r="D65" s="39"/>
      <c r="E65" s="64"/>
      <c r="F65" s="64"/>
      <c r="G65" s="64"/>
      <c r="H65" s="64"/>
      <c r="I65" s="64"/>
      <c r="J65" s="64"/>
      <c r="K65" s="116"/>
      <c r="L65" s="63"/>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1:54">
      <c r="C66" s="39"/>
      <c r="D66" s="39"/>
      <c r="E66" s="64"/>
      <c r="F66" s="64"/>
      <c r="G66" s="64"/>
      <c r="H66" s="64"/>
      <c r="I66" s="64"/>
      <c r="J66" s="64"/>
      <c r="K66" s="116"/>
      <c r="L66" s="63"/>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1:54">
      <c r="C67" s="39"/>
      <c r="D67" s="39"/>
      <c r="E67" s="64"/>
      <c r="F67" s="64"/>
      <c r="G67" s="64"/>
      <c r="H67" s="64"/>
      <c r="I67" s="64"/>
      <c r="J67" s="64"/>
      <c r="K67" s="116"/>
      <c r="L67" s="63"/>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1:54">
      <c r="C68" s="39"/>
      <c r="D68" s="39"/>
      <c r="E68" s="64"/>
      <c r="F68" s="64"/>
      <c r="G68" s="64"/>
      <c r="H68" s="64"/>
      <c r="I68" s="64"/>
      <c r="J68" s="64"/>
      <c r="K68" s="116"/>
      <c r="L68" s="63"/>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1:54">
      <c r="C69" s="39"/>
      <c r="D69" s="39"/>
      <c r="E69" s="64"/>
      <c r="F69" s="64"/>
      <c r="G69" s="64"/>
      <c r="H69" s="64"/>
      <c r="I69" s="64"/>
      <c r="J69" s="64"/>
      <c r="K69" s="116"/>
      <c r="L69" s="63"/>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1:54">
      <c r="C70" s="39"/>
      <c r="D70" s="39"/>
      <c r="E70" s="64"/>
      <c r="F70" s="64"/>
      <c r="G70" s="64"/>
      <c r="H70" s="64"/>
      <c r="I70" s="64"/>
      <c r="J70" s="64"/>
      <c r="K70" s="116"/>
      <c r="L70" s="63"/>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1:54">
      <c r="C71" s="39"/>
      <c r="D71" s="39"/>
      <c r="E71" s="64"/>
      <c r="F71" s="64"/>
      <c r="G71" s="64"/>
      <c r="H71" s="64"/>
      <c r="I71" s="64"/>
      <c r="J71" s="64"/>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1:54">
      <c r="C72" s="39"/>
      <c r="D72" s="39"/>
      <c r="E72" s="64"/>
      <c r="F72" s="64"/>
      <c r="G72" s="64"/>
      <c r="H72" s="64"/>
      <c r="I72" s="64"/>
      <c r="J72" s="64"/>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1:54">
      <c r="C73" s="39"/>
      <c r="D73" s="39"/>
      <c r="E73" s="64"/>
      <c r="F73" s="64"/>
      <c r="G73" s="64"/>
      <c r="H73" s="64"/>
      <c r="I73" s="64"/>
      <c r="J73" s="64"/>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1:54">
      <c r="C74" s="39"/>
      <c r="D74" s="39"/>
      <c r="E74" s="64"/>
      <c r="F74" s="64"/>
      <c r="G74" s="64"/>
      <c r="H74" s="64"/>
      <c r="I74" s="64"/>
      <c r="J74" s="64"/>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1:54">
      <c r="C75" s="39"/>
      <c r="D75" s="39"/>
      <c r="E75" s="64"/>
      <c r="F75" s="64"/>
      <c r="G75" s="64"/>
      <c r="H75" s="64"/>
      <c r="I75" s="64"/>
      <c r="J75" s="64"/>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1:54">
      <c r="C76" s="39"/>
      <c r="D76" s="39"/>
      <c r="E76" s="64"/>
      <c r="F76" s="64"/>
      <c r="G76" s="64"/>
      <c r="H76" s="64"/>
      <c r="I76" s="64"/>
      <c r="J76" s="64"/>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1: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1:54">
      <c r="A78" s="39"/>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1:54">
      <c r="A79" s="39"/>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1:54">
      <c r="A80" s="39"/>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A81" s="39"/>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A82" s="39"/>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A83" s="39"/>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73"/>
    </row>
    <row r="84" spans="1:54">
      <c r="A84" s="39"/>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73"/>
    </row>
    <row r="85" spans="1:54">
      <c r="A85" s="39"/>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73"/>
    </row>
    <row r="86" spans="1:54">
      <c r="A86" s="39"/>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73"/>
    </row>
    <row r="87" spans="1:54">
      <c r="A87" s="39"/>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73"/>
    </row>
    <row r="88" spans="1:54">
      <c r="A88" s="39"/>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73"/>
    </row>
    <row r="89" spans="1:54">
      <c r="E89" s="3"/>
      <c r="F89" s="3"/>
      <c r="G89" s="3"/>
      <c r="H89" s="3"/>
      <c r="I89" s="3"/>
      <c r="J89" s="3"/>
      <c r="K89" s="117"/>
      <c r="L89" s="5"/>
      <c r="BB89" s="73"/>
    </row>
    <row r="90" spans="1:54">
      <c r="E90" s="3"/>
      <c r="F90" s="3"/>
      <c r="G90" s="3"/>
      <c r="H90" s="3"/>
      <c r="I90" s="3"/>
      <c r="J90" s="3"/>
      <c r="K90" s="117"/>
      <c r="L90" s="5"/>
    </row>
    <row r="91" spans="1:54">
      <c r="E91" s="3"/>
      <c r="F91" s="3"/>
      <c r="G91" s="3"/>
      <c r="H91" s="3"/>
      <c r="I91" s="3"/>
      <c r="J91" s="3"/>
      <c r="K91" s="117"/>
      <c r="L91" s="5"/>
    </row>
    <row r="92" spans="1:54">
      <c r="E92" s="3"/>
      <c r="F92" s="3"/>
      <c r="G92" s="3"/>
      <c r="H92" s="3"/>
      <c r="I92" s="3"/>
      <c r="J92" s="3"/>
      <c r="K92" s="117"/>
      <c r="L92" s="5"/>
    </row>
  </sheetData>
  <sheetProtection algorithmName="SHA-512" hashValue="PadAn87MXM1Te1/LQuNbMSNPHOJmEIzv7MVIlTlMVJ7NtsFmhKYiBFdD029aBadRSz+cg1ZJDKlUHrZ/LXCB5g==" saltValue="aV3deERAVJ7JKaWyEzn5vQ==" spinCount="100000" sheet="1" objects="1" scenarios="1"/>
  <mergeCells count="42">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O45:V45"/>
    <mergeCell ref="C46:D46"/>
    <mergeCell ref="M46:V47"/>
    <mergeCell ref="C47:D47"/>
    <mergeCell ref="C48:D48"/>
  </mergeCells>
  <dataValidations count="9">
    <dataValidation allowBlank="1" showErrorMessage="1" promptTitle="EN 15804:2012" prompt="Sustainability of construction works - Environmental product declarations - core rules for the product category of construction products, BSi" sqref="C42:D42" xr:uid="{0128DC61-5A2D-46BD-AF59-BA9A096B5AE7}"/>
    <dataValidation allowBlank="1" showErrorMessage="1" sqref="C48:D48" xr:uid="{A9CEF758-CE4A-4F3E-A25F-0D02B1A4BBA6}"/>
    <dataValidation allowBlank="1" showErrorMessage="1" promptTitle="CEN/TR 15941:2010" prompt="Sustainability of construction works - Environmental product declarations - Methodology for selection and use of generic data, BSi" sqref="C31:D31" xr:uid="{3A68F42A-1658-49C5-94AB-D6C0DD2C6790}"/>
    <dataValidation allowBlank="1" showInputMessage="1" showErrorMessage="1" promptTitle="EN 15804:2012" prompt="Sustainability of construction works - Environmental product declarations - core rules for the product category of construction products, BSi" sqref="C41:D41" xr:uid="{C3B10619-9141-4671-8C09-B36F4A68EFD9}"/>
    <dataValidation allowBlank="1" showInputMessage="1" showErrorMessage="1" promptTitle="EN 15978:2011" prompt="Sustainability of construction works - assessment of environmental performance of buildings - calculation method, BSi" sqref="C26" xr:uid="{3CC1A189-9179-4E72-8CA8-4541A36D463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627A5D-AC6D-4784-A24F-6A7DCF2A2227}"/>
    <dataValidation allowBlank="1" showInputMessage="1" showErrorMessage="1" promptTitle="ISO 21930:2007" prompt="Sustainability in building construction- Environmental declaration of building products, BSi" sqref="C40:D40" xr:uid="{3D49F509-D19A-43C3-8B62-23B6EE3360A2}"/>
    <dataValidation type="list" allowBlank="1" showInputMessage="1" showErrorMessage="1" sqref="N42:V42" xr:uid="{44DAB904-B3AB-4E9D-842D-A795FFB0B581}">
      <formula1>"Industrial, All others"</formula1>
    </dataValidation>
    <dataValidation type="list" allowBlank="1" showInputMessage="1" showErrorMessage="1" sqref="V26:V32 I36:I38 I30:I32 I13:I17 I24:I26 I7:I9 R26:R32 R34:R35 V34:V35 R8:R24 V8:V24 I46:I48 I40:I42" xr:uid="{3177DA30-5F71-4D6A-8F1B-DAAE3F0DC30A}">
      <formula1>"Y, N"</formula1>
    </dataValidation>
  </dataValidations>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B5E74-0F9C-41D2-B0E3-CD6D22E37D01}">
  <sheetPr>
    <tabColor rgb="FF3D6864"/>
  </sheetPr>
  <dimension ref="A1:BB113"/>
  <sheetViews>
    <sheetView topLeftCell="B1" workbookViewId="0">
      <selection activeCell="G15" sqref="G15"/>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298" t="s">
        <v>49</v>
      </c>
      <c r="W8" s="14">
        <f t="shared" ref="W8:W24"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29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302"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29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302"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29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50</v>
      </c>
      <c r="J14" s="6">
        <f>IF(I14="Y",G14,0)</f>
        <v>0</v>
      </c>
      <c r="K14" s="121"/>
      <c r="M14" s="339" t="s">
        <v>7</v>
      </c>
      <c r="N14" s="55"/>
      <c r="O14" s="342"/>
      <c r="P14" s="52">
        <v>1</v>
      </c>
      <c r="Q14" s="55"/>
      <c r="R14" s="90" t="s">
        <v>49</v>
      </c>
      <c r="S14" s="55"/>
      <c r="T14" s="87">
        <f t="shared" si="0"/>
        <v>1</v>
      </c>
      <c r="U14" s="55"/>
      <c r="V14" s="302"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50</v>
      </c>
      <c r="J15" s="6">
        <f>IF(I15="Y",G15,0)</f>
        <v>0</v>
      </c>
      <c r="K15" s="121"/>
      <c r="M15" s="339" t="s">
        <v>41</v>
      </c>
      <c r="N15" s="55"/>
      <c r="O15" s="342"/>
      <c r="P15" s="52">
        <v>1</v>
      </c>
      <c r="Q15" s="55"/>
      <c r="R15" s="90" t="s">
        <v>49</v>
      </c>
      <c r="S15" s="55"/>
      <c r="T15" s="87">
        <f t="shared" si="0"/>
        <v>1</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50</v>
      </c>
      <c r="J16" s="6">
        <f>IF(I16="Y",G16,0)</f>
        <v>0</v>
      </c>
      <c r="K16" s="121"/>
      <c r="M16" s="339" t="s">
        <v>40</v>
      </c>
      <c r="N16" s="55"/>
      <c r="O16" s="342"/>
      <c r="P16" s="52">
        <v>1</v>
      </c>
      <c r="Q16" s="55"/>
      <c r="R16" s="90" t="s">
        <v>49</v>
      </c>
      <c r="S16" s="55"/>
      <c r="T16" s="87">
        <f t="shared" si="0"/>
        <v>1</v>
      </c>
      <c r="U16" s="55"/>
      <c r="V16" s="29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302"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29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29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302"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302"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302"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302"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302"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302"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302"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227</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302"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27.5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0.97499999999999998</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IF(AA21=0,0,VLOOKUP(O39,[1]Lookups!A2:C10,IF(O42="Industrial",2,3),TRUE))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226</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50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kbsYJiKF+6a4hyAm0VNMxpnzCAVNK9+DF+0sGgekQRVgZH5qf1MXPWrRSlD0x3OYfoLW4R5bGR0a5FqC4yfCrg==" saltValue="DfnnYJ6r4QzGugbXpKTC9Q==" spinCount="100000" sheet="1" objects="1" scenarios="1"/>
  <mergeCells count="63">
    <mergeCell ref="O4:O5"/>
    <mergeCell ref="AA7:AB7"/>
    <mergeCell ref="AI7:AO8"/>
    <mergeCell ref="C8:D8"/>
    <mergeCell ref="C9:D9"/>
    <mergeCell ref="AI9:AO11"/>
    <mergeCell ref="C13:D13"/>
    <mergeCell ref="C14:D14"/>
    <mergeCell ref="C15:D15"/>
    <mergeCell ref="C16:D16"/>
    <mergeCell ref="C17:D17"/>
    <mergeCell ref="C18:D18"/>
    <mergeCell ref="C19:D19"/>
    <mergeCell ref="C20:D20"/>
    <mergeCell ref="C21:D21"/>
    <mergeCell ref="C23:D23"/>
    <mergeCell ref="C24:D24"/>
    <mergeCell ref="C25:D25"/>
    <mergeCell ref="C26:D27"/>
    <mergeCell ref="G26:G27"/>
    <mergeCell ref="I26:I27"/>
    <mergeCell ref="C29:D29"/>
    <mergeCell ref="C30:D30"/>
    <mergeCell ref="C31:D31"/>
    <mergeCell ref="C32:D32"/>
    <mergeCell ref="C36:D36"/>
    <mergeCell ref="C37:D37"/>
    <mergeCell ref="C38:D38"/>
    <mergeCell ref="C39:D39"/>
    <mergeCell ref="M39:M40"/>
    <mergeCell ref="O39:V40"/>
    <mergeCell ref="C40:D40"/>
    <mergeCell ref="C41:D41"/>
    <mergeCell ref="C42:D42"/>
    <mergeCell ref="O42:V42"/>
    <mergeCell ref="M43:M44"/>
    <mergeCell ref="O43:V44"/>
    <mergeCell ref="O45:V45"/>
    <mergeCell ref="C46:D46"/>
    <mergeCell ref="M46:V47"/>
    <mergeCell ref="C47:D47"/>
    <mergeCell ref="C48:D48"/>
    <mergeCell ref="C55:D55"/>
    <mergeCell ref="C57:D57"/>
    <mergeCell ref="C58:D58"/>
    <mergeCell ref="C59:D59"/>
    <mergeCell ref="C60:D60"/>
    <mergeCell ref="C61:D61"/>
    <mergeCell ref="C62:D62"/>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6FE97944-9ABE-45AE-913B-64AEF1F19B50}">
      <formula1>"Y, N"</formula1>
    </dataValidation>
    <dataValidation type="list" allowBlank="1" showInputMessage="1" showErrorMessage="1" sqref="N42:V42" xr:uid="{B2D754E4-1EB4-4FDD-A991-6A8C975BBDA8}">
      <formula1>"Industrial, All others"</formula1>
    </dataValidation>
    <dataValidation allowBlank="1" showInputMessage="1" showErrorMessage="1" promptTitle="ISO 21930:2007" prompt="Sustainability in building construction- Environmental declaration of building products, BSi" sqref="C40:D40" xr:uid="{5098B741-EC79-4BD3-B1F7-C526CCE93B8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F49ED8ED-9C1C-49DC-B8EA-2F7E1006A308}"/>
    <dataValidation allowBlank="1" showInputMessage="1" showErrorMessage="1" promptTitle="EN 15978:2011" prompt="Sustainability of construction works - assessment of environmental performance of buildings - calculation method, BSi" sqref="C26" xr:uid="{B9E7EBFA-345A-408D-AF3C-CBC096CC2B65}"/>
    <dataValidation allowBlank="1" showInputMessage="1" showErrorMessage="1" promptTitle="EN 15804:2012" prompt="Sustainability of construction works - Environmental product declarations - core rules for the product category of construction products, BSi" sqref="C41:D41" xr:uid="{7158C002-8EC6-4667-BE8E-F6DF8D1C4DC4}"/>
    <dataValidation allowBlank="1" showErrorMessage="1" promptTitle="CEN/TR 15941:2010" prompt="Sustainability of construction works - Environmental product declarations - Methodology for selection and use of generic data, BSi" sqref="C31:D31" xr:uid="{9F775170-550B-493A-A71A-039CA5A85D34}"/>
    <dataValidation allowBlank="1" showErrorMessage="1" sqref="C48:D48" xr:uid="{D22AA8C6-114D-4078-B657-94BFEAA74585}"/>
    <dataValidation allowBlank="1" showErrorMessage="1" promptTitle="EN 15804:2012" prompt="Sustainability of construction works - Environmental product declarations - core rules for the product category of construction products, BSi" sqref="C42:D42" xr:uid="{4A8F1A01-3C64-4BD4-8CB1-819C31AF97E1}"/>
  </dataValidations>
  <pageMargins left="0.7" right="0.7" top="0.75" bottom="0.75" header="0.3" footer="0.3"/>
  <pageSetup paperSize="9" orientation="portrait"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24C90-D282-46A1-9A0F-758B50EF4F50}">
  <sheetPr>
    <tabColor rgb="FF3D6864"/>
  </sheetPr>
  <dimension ref="A1:BB110"/>
  <sheetViews>
    <sheetView topLeftCell="B1" workbookViewId="0">
      <selection activeCell="I47" sqref="I4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1</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50</v>
      </c>
      <c r="S15" s="55"/>
      <c r="T15" s="87" t="str">
        <f t="shared" si="0"/>
        <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302"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217</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29</v>
      </c>
      <c r="U37" s="40"/>
      <c r="V37" s="108">
        <f>SUM(W8:W35)</f>
        <v>19.5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0.86363636363636365</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6</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rkJO0wkMyKg5Ys0AM9yzrx98KomzZtDUDHCCFwwmDVvkavl3sBhm9/YNIh0ttCPnnHCKQmaeBZKrCjfAAujQMg==" saltValue="ccGG99uBA7s+4LVgkHog6Q=="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E2FFEEEB-69C8-4789-A41E-8D90EA90B1D3}"/>
    <dataValidation allowBlank="1" showErrorMessage="1" sqref="C48:D48" xr:uid="{3B636EC2-FC64-41D1-967D-76DA00BC18DB}"/>
    <dataValidation allowBlank="1" showErrorMessage="1" promptTitle="CEN/TR 15941:2010" prompt="Sustainability of construction works - Environmental product declarations - Methodology for selection and use of generic data, BSi" sqref="C31:D31" xr:uid="{761684BB-E218-4DCB-B0A7-08DAE68BA231}"/>
    <dataValidation allowBlank="1" showInputMessage="1" showErrorMessage="1" promptTitle="EN 15804:2012" prompt="Sustainability of construction works - Environmental product declarations - core rules for the product category of construction products, BSi" sqref="C41:D41" xr:uid="{FF9F819C-1F08-4C12-A4F7-D8DAF3C73922}"/>
    <dataValidation allowBlank="1" showInputMessage="1" showErrorMessage="1" promptTitle="EN 15978:2011" prompt="Sustainability of construction works - assessment of environmental performance of buildings - calculation method, BSi" sqref="C26" xr:uid="{CE19CAC1-1737-48B7-8046-DAC25DF6B409}"/>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40122B5-8851-491B-876E-E2B1B3244114}"/>
    <dataValidation allowBlank="1" showInputMessage="1" showErrorMessage="1" promptTitle="ISO 21930:2007" prompt="Sustainability in building construction- Environmental declaration of building products, BSi" sqref="C40:D40" xr:uid="{ABE76B5A-2F6C-45D7-920F-D45EDDCE7A49}"/>
    <dataValidation type="list" allowBlank="1" showInputMessage="1" showErrorMessage="1" sqref="N42:V42" xr:uid="{48510A6D-928B-4A38-A23C-85C2440B2D3A}">
      <formula1>"Industrial, All others"</formula1>
    </dataValidation>
    <dataValidation type="list" allowBlank="1" showInputMessage="1" showErrorMessage="1" sqref="V26:V32 I36:I38 I30:I32 I13:I17 I24:I26 I7:I9 R26:R32 R34:R35 V34:V35 R8:R24 I60:I63 V8:V24 I46:I48 I40:I42" xr:uid="{EE23B6B6-18B0-4472-81D5-231DA57687C0}">
      <formula1>"Y, N"</formula1>
    </dataValidation>
  </dataValidations>
  <pageMargins left="0.7" right="0.7" top="0.75" bottom="0.75"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A0E1-9839-4A33-9B2F-1881CACD4CB5}">
  <sheetPr>
    <tabColor rgb="FF3D6864"/>
    <pageSetUpPr fitToPage="1"/>
  </sheetPr>
  <dimension ref="A1:BB110"/>
  <sheetViews>
    <sheetView topLeftCell="B1" workbookViewId="0">
      <selection activeCell="I20" sqref="I20"/>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50</v>
      </c>
      <c r="J16" s="6">
        <f>IF(I16="Y",G16,0)</f>
        <v>0</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50</v>
      </c>
      <c r="J17" s="6">
        <f>IF(I17="Y",G17,0)</f>
        <v>0</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6</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222</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0.94</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234</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50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YuENIYyuRVvxsBCTFEh7YKvtABRBWXn/KZx3b+WRrXNeCPeHYqSuCpHhI2hFvPkQiERJVqCmc4q+vu6Ii7WOVA==" saltValue="0MwUmM3pYmYFE5w2RuSJEQ=="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B2704AE5-6793-4B1F-961C-A4BB257439ED}"/>
    <dataValidation allowBlank="1" showErrorMessage="1" sqref="C48:D48" xr:uid="{767E3A97-382E-4BF8-A98C-A48584CF1453}"/>
    <dataValidation allowBlank="1" showErrorMessage="1" promptTitle="CEN/TR 15941:2010" prompt="Sustainability of construction works - Environmental product declarations - Methodology for selection and use of generic data, BSi" sqref="C31:D31" xr:uid="{3C83E59B-F376-432D-8030-FB9C9788F258}"/>
    <dataValidation allowBlank="1" showInputMessage="1" showErrorMessage="1" promptTitle="EN 15804:2012" prompt="Sustainability of construction works - Environmental product declarations - core rules for the product category of construction products, BSi" sqref="C41:D41" xr:uid="{AEEF53AD-E5F8-44BC-87D2-AA1C31523EEA}"/>
    <dataValidation allowBlank="1" showInputMessage="1" showErrorMessage="1" promptTitle="EN 15978:2011" prompt="Sustainability of construction works - assessment of environmental performance of buildings - calculation method, BSi" sqref="C26" xr:uid="{9499AAED-A998-48E0-8E0A-AE720D97DD5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A8B10E-9E04-4C0E-88A9-4DBAD5A72D30}"/>
    <dataValidation allowBlank="1" showInputMessage="1" showErrorMessage="1" promptTitle="ISO 21930:2007" prompt="Sustainability in building construction- Environmental declaration of building products, BSi" sqref="C40:D40" xr:uid="{84D04DFF-D556-4909-8FD2-ABE764D6E299}"/>
    <dataValidation type="list" allowBlank="1" showInputMessage="1" showErrorMessage="1" sqref="N42:V42" xr:uid="{D21BF3AC-CE46-49B8-A220-B2887C60BFBA}">
      <formula1>"Industrial, All others"</formula1>
    </dataValidation>
    <dataValidation type="list" allowBlank="1" showInputMessage="1" showErrorMessage="1" sqref="V26:V32 I36:I38 I30:I32 I13:I17 I24:I26 I7:I9 R26:R32 R34:R35 V34:V35 R8:R24 I60:I63 V8:V24 I46:I48 I40:I42" xr:uid="{66982399-73E7-44CE-A95D-1F419F2B7B42}">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4D58-55E4-4199-8CB3-1476786BB230}">
  <sheetPr>
    <tabColor rgb="FF3D6864"/>
    <pageSetUpPr fitToPage="1"/>
  </sheetPr>
  <dimension ref="A1:BB110"/>
  <sheetViews>
    <sheetView topLeftCell="F14" zoomScale="85" zoomScaleNormal="85" workbookViewId="0">
      <selection activeCell="B53" sqref="A53:XFD73"/>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223</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0.92500000000000004</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hidden="1">
      <c r="C54" s="51" t="s">
        <v>99</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hidden="1"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hidden="1">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hidden="1">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hidden="1">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hidden="1">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hidden="1">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hidden="1"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hidden="1">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hidden="1">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hidden="1">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hidden="1"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hidden="1">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hidden="1">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hidden="1">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hidden="1">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hidden="1">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idden="1">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idden="1">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l6uBpATui4ttFeYypjsRjyE6MGwHkp3EgU7boXfsH4+2Bc4sXMYUEKoHAE9l/cs4lF0k2auzNo8KCPg9EA7WGQ==" saltValue="vrfjtH3Pd8xuXxQLeHWhr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type="list" allowBlank="1" showInputMessage="1" showErrorMessage="1" sqref="V26:V32 I36:I38 I30:I32 I13:I17 I24:I26 I7:I9 R26:R32 R34:R35 V34:V35 R8:R24 I60:I63 V8:V24 I46:I48 I40:I42" xr:uid="{7D40E79F-F477-4BF5-8639-39EA6C539A65}">
      <formula1>"Y, N"</formula1>
    </dataValidation>
    <dataValidation type="list" allowBlank="1" showInputMessage="1" showErrorMessage="1" sqref="N42:V42" xr:uid="{C14FC68A-D7D4-4B81-8CC0-76029483DD70}">
      <formula1>"Industrial, All others"</formula1>
    </dataValidation>
    <dataValidation allowBlank="1" showInputMessage="1" showErrorMessage="1" promptTitle="ISO 21930:2007" prompt="Sustainability in building construction- Environmental declaration of building products, BSi" sqref="C40:D40" xr:uid="{CB7C8359-A6DF-4ECD-BE84-67972E5FA25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C2333BFC-9909-4966-A0A8-F3B684A8FE1F}"/>
    <dataValidation allowBlank="1" showInputMessage="1" showErrorMessage="1" promptTitle="EN 15978:2011" prompt="Sustainability of construction works - assessment of environmental performance of buildings - calculation method, BSi" sqref="C26" xr:uid="{292C493D-B152-4D5A-AE7C-E9585496D999}"/>
    <dataValidation allowBlank="1" showInputMessage="1" showErrorMessage="1" promptTitle="EN 15804:2012" prompt="Sustainability of construction works - Environmental product declarations - core rules for the product category of construction products, BSi" sqref="C41:D41" xr:uid="{75AF7E6E-D23D-4B86-ABC9-E8558890B8B6}"/>
    <dataValidation allowBlank="1" showErrorMessage="1" promptTitle="CEN/TR 15941:2010" prompt="Sustainability of construction works - Environmental product declarations - Methodology for selection and use of generic data, BSi" sqref="C31:D31" xr:uid="{DE230749-8B70-4A50-AAC3-7F0C7A1D1C56}"/>
    <dataValidation allowBlank="1" showErrorMessage="1" sqref="C48:D48" xr:uid="{33951E08-FF7D-4CC1-A3EF-531A28565C63}"/>
    <dataValidation allowBlank="1" showErrorMessage="1" promptTitle="EN 15804:2012" prompt="Sustainability of construction works - Environmental product declarations - core rules for the product category of construction products, BSi" sqref="C42:D42" xr:uid="{37A95C10-6898-4E7C-914C-B6884ED42F66}"/>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tabColor rgb="FF3D6864"/>
  </sheetPr>
  <dimension ref="A1:Z98"/>
  <sheetViews>
    <sheetView topLeftCell="A32" workbookViewId="0">
      <selection activeCell="F16" sqref="F16:O16"/>
    </sheetView>
  </sheetViews>
  <sheetFormatPr defaultRowHeight="15"/>
  <cols>
    <col min="1" max="1" width="2" style="39" customWidth="1"/>
    <col min="2" max="2" width="15.7109375" customWidth="1"/>
    <col min="3" max="3" width="0.7109375" customWidth="1"/>
    <col min="4" max="4" width="15.7109375" customWidth="1"/>
    <col min="5" max="5" width="0.7109375" customWidth="1"/>
    <col min="8" max="8" width="39.7109375" customWidth="1"/>
    <col min="16" max="26" width="9.140625" style="39"/>
  </cols>
  <sheetData>
    <row r="1" spans="2:21" s="39" customFormat="1"/>
    <row r="2" spans="2:21" ht="38.25" customHeight="1">
      <c r="B2" s="380" t="s">
        <v>236</v>
      </c>
      <c r="C2" s="380"/>
      <c r="D2" s="380"/>
      <c r="E2" s="380"/>
      <c r="F2" s="380"/>
      <c r="G2" s="380"/>
      <c r="H2" s="380"/>
      <c r="I2" s="129"/>
      <c r="J2" s="115"/>
      <c r="K2" s="76"/>
      <c r="L2" s="76"/>
      <c r="M2" s="76"/>
      <c r="N2" s="76"/>
      <c r="O2" s="76"/>
      <c r="P2" s="124"/>
      <c r="Q2" s="124"/>
      <c r="R2" s="124"/>
      <c r="S2" s="124"/>
      <c r="T2" s="124"/>
      <c r="U2" s="124"/>
    </row>
    <row r="3" spans="2:21" ht="3.75" customHeight="1"/>
    <row r="4" spans="2:21" ht="15.75">
      <c r="B4" s="125" t="s">
        <v>82</v>
      </c>
      <c r="C4" s="126"/>
      <c r="D4" s="125" t="s">
        <v>83</v>
      </c>
      <c r="E4" s="126"/>
      <c r="F4" s="127" t="s">
        <v>224</v>
      </c>
      <c r="G4" s="128"/>
      <c r="H4" s="128"/>
      <c r="I4" s="128"/>
      <c r="J4" s="128"/>
      <c r="K4" s="128"/>
      <c r="L4" s="128"/>
      <c r="M4" s="128"/>
      <c r="N4" s="128"/>
      <c r="O4" s="128"/>
      <c r="P4" s="131"/>
      <c r="Q4" s="131"/>
    </row>
    <row r="5" spans="2:21" ht="3.75" customHeight="1"/>
    <row r="6" spans="2:21" ht="15.75" customHeight="1">
      <c r="B6" s="130" t="s">
        <v>84</v>
      </c>
      <c r="C6" s="130"/>
      <c r="D6" s="130"/>
      <c r="E6" s="130"/>
      <c r="F6" s="130"/>
      <c r="G6" s="130"/>
      <c r="H6" s="130"/>
      <c r="I6" s="130"/>
      <c r="J6" s="130"/>
      <c r="K6" s="130"/>
      <c r="L6" s="130"/>
      <c r="M6" s="130"/>
      <c r="N6" s="130"/>
      <c r="O6" s="130"/>
    </row>
    <row r="7" spans="2:21" ht="3.75" customHeight="1">
      <c r="B7" s="39"/>
      <c r="C7" s="39"/>
      <c r="D7" s="39"/>
      <c r="E7" s="39"/>
      <c r="F7" s="39"/>
      <c r="G7" s="39"/>
      <c r="H7" s="39"/>
      <c r="I7" s="39"/>
      <c r="J7" s="39"/>
      <c r="K7" s="39"/>
      <c r="L7" s="39"/>
      <c r="M7" s="39"/>
      <c r="N7" s="39"/>
      <c r="O7" s="39"/>
    </row>
    <row r="8" spans="2:21" ht="27.6" customHeight="1">
      <c r="B8" s="378">
        <v>21</v>
      </c>
      <c r="C8" s="385">
        <v>45254</v>
      </c>
      <c r="D8" s="379">
        <v>45254</v>
      </c>
      <c r="E8" s="39"/>
      <c r="F8" s="578" t="s">
        <v>256</v>
      </c>
      <c r="G8" s="579"/>
      <c r="H8" s="579"/>
      <c r="I8" s="579"/>
      <c r="J8" s="579"/>
      <c r="K8" s="579"/>
      <c r="L8" s="579"/>
      <c r="M8" s="579"/>
      <c r="N8" s="579"/>
      <c r="O8" s="580"/>
    </row>
    <row r="9" spans="2:21" ht="3" customHeight="1">
      <c r="B9" s="39"/>
      <c r="C9" s="39"/>
      <c r="D9" s="39"/>
      <c r="E9" s="39"/>
      <c r="F9" s="39"/>
      <c r="G9" s="39"/>
      <c r="H9" s="39"/>
      <c r="I9" s="39"/>
      <c r="J9" s="39"/>
      <c r="K9" s="39"/>
      <c r="L9" s="39"/>
      <c r="M9" s="39"/>
      <c r="N9" s="39"/>
      <c r="O9" s="39"/>
    </row>
    <row r="10" spans="2:21">
      <c r="B10" s="130" t="s">
        <v>85</v>
      </c>
      <c r="C10" s="130"/>
      <c r="D10" s="130"/>
      <c r="E10" s="130"/>
      <c r="F10" s="130"/>
      <c r="G10" s="130"/>
      <c r="H10" s="130"/>
      <c r="I10" s="130"/>
      <c r="J10" s="130"/>
      <c r="K10" s="130"/>
      <c r="L10" s="130"/>
      <c r="M10" s="130"/>
      <c r="N10" s="130"/>
      <c r="O10" s="130"/>
    </row>
    <row r="11" spans="2:21" ht="3.75" customHeight="1">
      <c r="B11" s="39"/>
      <c r="C11" s="39"/>
      <c r="D11" s="39"/>
      <c r="E11" s="39"/>
      <c r="F11" s="39"/>
      <c r="G11" s="39"/>
      <c r="H11" s="39"/>
      <c r="I11" s="39"/>
      <c r="J11" s="39"/>
      <c r="K11" s="39"/>
      <c r="L11" s="39"/>
      <c r="M11" s="39"/>
      <c r="N11" s="39"/>
      <c r="O11" s="39"/>
    </row>
    <row r="12" spans="2:21" ht="36" customHeight="1">
      <c r="B12" s="378">
        <v>20</v>
      </c>
      <c r="C12" s="39"/>
      <c r="D12" s="379">
        <v>45230</v>
      </c>
      <c r="E12" s="39"/>
      <c r="F12" s="578" t="s">
        <v>255</v>
      </c>
      <c r="G12" s="579"/>
      <c r="H12" s="579"/>
      <c r="I12" s="579"/>
      <c r="J12" s="579"/>
      <c r="K12" s="579"/>
      <c r="L12" s="579"/>
      <c r="M12" s="579"/>
      <c r="N12" s="579"/>
      <c r="O12" s="580"/>
    </row>
    <row r="13" spans="2:21" ht="3" customHeight="1">
      <c r="B13" s="39"/>
      <c r="C13" s="39"/>
      <c r="D13" s="39"/>
      <c r="E13" s="39"/>
      <c r="F13" s="39"/>
      <c r="G13" s="39"/>
      <c r="H13" s="39"/>
      <c r="I13" s="39"/>
      <c r="J13" s="39"/>
      <c r="K13" s="39"/>
      <c r="L13" s="39"/>
      <c r="M13" s="39"/>
      <c r="N13" s="39"/>
      <c r="O13" s="39"/>
    </row>
    <row r="14" spans="2:21" ht="35.25" customHeight="1">
      <c r="B14" s="378">
        <v>19</v>
      </c>
      <c r="C14" s="39"/>
      <c r="D14" s="379">
        <v>45138</v>
      </c>
      <c r="E14" s="39"/>
      <c r="F14" s="578" t="s">
        <v>249</v>
      </c>
      <c r="G14" s="579"/>
      <c r="H14" s="579"/>
      <c r="I14" s="579"/>
      <c r="J14" s="579"/>
      <c r="K14" s="579"/>
      <c r="L14" s="579"/>
      <c r="M14" s="579"/>
      <c r="N14" s="579"/>
      <c r="O14" s="580"/>
    </row>
    <row r="15" spans="2:21" ht="3" customHeight="1">
      <c r="B15" s="39"/>
      <c r="C15" s="39"/>
      <c r="D15" s="39"/>
      <c r="E15" s="39"/>
      <c r="F15" s="39"/>
      <c r="G15" s="39"/>
      <c r="H15" s="39"/>
      <c r="I15" s="39"/>
      <c r="J15" s="39"/>
      <c r="K15" s="39"/>
      <c r="L15" s="39"/>
      <c r="M15" s="39"/>
      <c r="N15" s="39"/>
      <c r="O15" s="39"/>
    </row>
    <row r="16" spans="2:21" ht="35.25" customHeight="1">
      <c r="B16" s="378">
        <v>18</v>
      </c>
      <c r="C16" s="39"/>
      <c r="D16" s="379">
        <v>45107</v>
      </c>
      <c r="E16" s="39"/>
      <c r="F16" s="578" t="s">
        <v>248</v>
      </c>
      <c r="G16" s="579"/>
      <c r="H16" s="579"/>
      <c r="I16" s="579"/>
      <c r="J16" s="579"/>
      <c r="K16" s="579"/>
      <c r="L16" s="579"/>
      <c r="M16" s="579"/>
      <c r="N16" s="579"/>
      <c r="O16" s="580"/>
    </row>
    <row r="17" spans="2:15" ht="3" customHeight="1">
      <c r="B17" s="39"/>
      <c r="C17" s="39"/>
      <c r="D17" s="39"/>
      <c r="E17" s="39"/>
      <c r="F17" s="39"/>
      <c r="G17" s="39"/>
      <c r="H17" s="39"/>
      <c r="I17" s="39"/>
      <c r="J17" s="39"/>
      <c r="K17" s="39"/>
      <c r="L17" s="39"/>
      <c r="M17" s="39"/>
      <c r="N17" s="39"/>
      <c r="O17" s="39"/>
    </row>
    <row r="18" spans="2:15" ht="15" customHeight="1">
      <c r="B18" s="378">
        <v>17</v>
      </c>
      <c r="C18" s="39"/>
      <c r="D18" s="379">
        <v>44865</v>
      </c>
      <c r="E18" s="39"/>
      <c r="F18" s="578" t="s">
        <v>238</v>
      </c>
      <c r="G18" s="579"/>
      <c r="H18" s="579"/>
      <c r="I18" s="579"/>
      <c r="J18" s="579"/>
      <c r="K18" s="579"/>
      <c r="L18" s="579"/>
      <c r="M18" s="579"/>
      <c r="N18" s="579"/>
      <c r="O18" s="580"/>
    </row>
    <row r="19" spans="2:15" ht="3" customHeight="1">
      <c r="B19" s="39"/>
      <c r="C19" s="39"/>
      <c r="D19" s="39"/>
      <c r="E19" s="39"/>
      <c r="F19" s="39"/>
      <c r="G19" s="39"/>
      <c r="H19" s="39"/>
      <c r="I19" s="39"/>
      <c r="J19" s="39"/>
      <c r="K19" s="39"/>
      <c r="L19" s="39"/>
      <c r="M19" s="39"/>
      <c r="N19" s="39"/>
      <c r="O19" s="39"/>
    </row>
    <row r="20" spans="2:15" ht="15" customHeight="1">
      <c r="B20" s="378">
        <v>16</v>
      </c>
      <c r="C20" s="39"/>
      <c r="D20" s="379">
        <v>44834</v>
      </c>
      <c r="E20" s="39"/>
      <c r="F20" s="578" t="s">
        <v>235</v>
      </c>
      <c r="G20" s="579"/>
      <c r="H20" s="579"/>
      <c r="I20" s="579"/>
      <c r="J20" s="579"/>
      <c r="K20" s="579"/>
      <c r="L20" s="579"/>
      <c r="M20" s="579"/>
      <c r="N20" s="579"/>
      <c r="O20" s="580"/>
    </row>
    <row r="21" spans="2:15" ht="3" customHeight="1">
      <c r="B21" s="39"/>
      <c r="C21" s="39"/>
      <c r="D21" s="39"/>
      <c r="E21" s="39"/>
      <c r="F21" s="39"/>
      <c r="G21" s="39"/>
      <c r="H21" s="39"/>
      <c r="I21" s="39"/>
      <c r="J21" s="39"/>
      <c r="K21" s="39"/>
      <c r="L21" s="39"/>
      <c r="M21" s="39"/>
      <c r="N21" s="39"/>
      <c r="O21" s="39"/>
    </row>
    <row r="22" spans="2:15" ht="15" customHeight="1">
      <c r="B22" s="378">
        <v>15</v>
      </c>
      <c r="C22" s="39"/>
      <c r="D22" s="379">
        <v>44712</v>
      </c>
      <c r="E22" s="39"/>
      <c r="F22" s="578" t="s">
        <v>237</v>
      </c>
      <c r="G22" s="579"/>
      <c r="H22" s="579"/>
      <c r="I22" s="579"/>
      <c r="J22" s="579"/>
      <c r="K22" s="579"/>
      <c r="L22" s="579"/>
      <c r="M22" s="579"/>
      <c r="N22" s="579"/>
      <c r="O22" s="580"/>
    </row>
    <row r="23" spans="2:15" ht="3" customHeight="1">
      <c r="B23" s="39"/>
      <c r="C23" s="39"/>
      <c r="D23" s="39"/>
      <c r="E23" s="39"/>
      <c r="F23" s="39"/>
      <c r="G23" s="39"/>
      <c r="H23" s="39"/>
      <c r="I23" s="39"/>
      <c r="J23" s="39"/>
      <c r="K23" s="39"/>
      <c r="L23" s="39"/>
      <c r="M23" s="39"/>
      <c r="N23" s="39"/>
      <c r="O23" s="39"/>
    </row>
    <row r="24" spans="2:15" ht="15" customHeight="1">
      <c r="B24" s="378">
        <v>14</v>
      </c>
      <c r="C24" s="39"/>
      <c r="D24" s="379">
        <v>44270</v>
      </c>
      <c r="E24" s="39"/>
      <c r="F24" s="578" t="s">
        <v>225</v>
      </c>
      <c r="G24" s="579"/>
      <c r="H24" s="579"/>
      <c r="I24" s="579"/>
      <c r="J24" s="579"/>
      <c r="K24" s="579"/>
      <c r="L24" s="579"/>
      <c r="M24" s="579"/>
      <c r="N24" s="579"/>
      <c r="O24" s="580"/>
    </row>
    <row r="25" spans="2:15" ht="3" customHeight="1">
      <c r="B25" s="39"/>
      <c r="C25" s="39"/>
      <c r="D25" s="39"/>
      <c r="E25" s="39"/>
      <c r="F25" s="39"/>
      <c r="G25" s="39"/>
      <c r="H25" s="39"/>
      <c r="I25" s="39"/>
      <c r="J25" s="39"/>
      <c r="K25" s="39"/>
      <c r="L25" s="39"/>
      <c r="M25" s="39"/>
      <c r="N25" s="39"/>
      <c r="O25" s="39"/>
    </row>
    <row r="26" spans="2:15" ht="15" customHeight="1">
      <c r="B26" s="378">
        <v>13</v>
      </c>
      <c r="C26" s="39"/>
      <c r="D26" s="379">
        <v>44186</v>
      </c>
      <c r="E26" s="39"/>
      <c r="F26" s="578" t="s">
        <v>221</v>
      </c>
      <c r="G26" s="579"/>
      <c r="H26" s="579"/>
      <c r="I26" s="579"/>
      <c r="J26" s="579"/>
      <c r="K26" s="579"/>
      <c r="L26" s="579"/>
      <c r="M26" s="579"/>
      <c r="N26" s="579"/>
      <c r="O26" s="580"/>
    </row>
    <row r="27" spans="2:15" ht="3.75" customHeight="1"/>
    <row r="28" spans="2:15" ht="15.75" customHeight="1">
      <c r="B28" s="328">
        <v>12</v>
      </c>
      <c r="D28" s="133">
        <v>44085</v>
      </c>
      <c r="F28" s="584" t="s">
        <v>220</v>
      </c>
      <c r="G28" s="585"/>
      <c r="H28" s="585"/>
      <c r="I28" s="585"/>
      <c r="J28" s="585"/>
      <c r="K28" s="585"/>
      <c r="L28" s="585"/>
      <c r="M28" s="585"/>
      <c r="N28" s="585"/>
      <c r="O28" s="586"/>
    </row>
    <row r="29" spans="2:15" ht="3.75" customHeight="1"/>
    <row r="30" spans="2:15" ht="15" customHeight="1">
      <c r="B30" s="328">
        <v>11</v>
      </c>
      <c r="D30" s="133">
        <v>44022</v>
      </c>
      <c r="F30" s="584" t="s">
        <v>219</v>
      </c>
      <c r="G30" s="585"/>
      <c r="H30" s="585"/>
      <c r="I30" s="585"/>
      <c r="J30" s="585"/>
      <c r="K30" s="585"/>
      <c r="L30" s="585"/>
      <c r="M30" s="585"/>
      <c r="N30" s="585"/>
      <c r="O30" s="586"/>
    </row>
    <row r="31" spans="2:15" ht="3.75" customHeight="1">
      <c r="B31" s="39"/>
      <c r="C31" s="39"/>
      <c r="D31" s="39"/>
      <c r="E31" s="39"/>
      <c r="F31" s="39"/>
      <c r="G31" s="39"/>
      <c r="H31" s="39"/>
      <c r="I31" s="39"/>
      <c r="J31" s="39"/>
      <c r="K31" s="39"/>
      <c r="L31" s="39"/>
      <c r="M31" s="39"/>
      <c r="N31" s="39"/>
      <c r="O31" s="39"/>
    </row>
    <row r="32" spans="2:15" ht="35.25" customHeight="1">
      <c r="B32" s="328">
        <v>10</v>
      </c>
      <c r="D32" s="133">
        <v>43887</v>
      </c>
      <c r="F32" s="584" t="s">
        <v>218</v>
      </c>
      <c r="G32" s="585"/>
      <c r="H32" s="585"/>
      <c r="I32" s="585"/>
      <c r="J32" s="585"/>
      <c r="K32" s="585"/>
      <c r="L32" s="585"/>
      <c r="M32" s="585"/>
      <c r="N32" s="585"/>
      <c r="O32" s="586"/>
    </row>
    <row r="33" spans="2:15" ht="3.75" customHeight="1"/>
    <row r="34" spans="2:15">
      <c r="B34" s="328">
        <v>9</v>
      </c>
      <c r="D34" s="133">
        <v>43607</v>
      </c>
      <c r="F34" s="584" t="s">
        <v>215</v>
      </c>
      <c r="G34" s="585"/>
      <c r="H34" s="585"/>
      <c r="I34" s="585"/>
      <c r="J34" s="585"/>
      <c r="K34" s="585"/>
      <c r="L34" s="585"/>
      <c r="M34" s="585"/>
      <c r="N34" s="585"/>
      <c r="O34" s="586"/>
    </row>
    <row r="35" spans="2:15" ht="3.75" customHeight="1"/>
    <row r="36" spans="2:15">
      <c r="B36" s="328">
        <v>8</v>
      </c>
      <c r="D36" s="133">
        <v>43409</v>
      </c>
      <c r="F36" s="584" t="s">
        <v>214</v>
      </c>
      <c r="G36" s="582"/>
      <c r="H36" s="582"/>
      <c r="I36" s="582"/>
      <c r="J36" s="582"/>
      <c r="K36" s="582"/>
      <c r="L36" s="582"/>
      <c r="M36" s="582"/>
      <c r="N36" s="582"/>
      <c r="O36" s="583"/>
    </row>
    <row r="37" spans="2:15" ht="3.75" customHeight="1"/>
    <row r="38" spans="2:15" ht="51.75" customHeight="1">
      <c r="B38" s="328">
        <v>7</v>
      </c>
      <c r="D38" s="133">
        <v>43402</v>
      </c>
      <c r="F38" s="584" t="s">
        <v>209</v>
      </c>
      <c r="G38" s="582"/>
      <c r="H38" s="582"/>
      <c r="I38" s="582"/>
      <c r="J38" s="582"/>
      <c r="K38" s="582"/>
      <c r="L38" s="582"/>
      <c r="M38" s="582"/>
      <c r="N38" s="582"/>
      <c r="O38" s="583"/>
    </row>
    <row r="39" spans="2:15" ht="3.75" customHeight="1"/>
    <row r="40" spans="2:15" ht="23.25" customHeight="1">
      <c r="B40" s="328">
        <v>6</v>
      </c>
      <c r="D40" s="133">
        <v>43364</v>
      </c>
      <c r="F40" s="584" t="s">
        <v>207</v>
      </c>
      <c r="G40" s="582"/>
      <c r="H40" s="582"/>
      <c r="I40" s="582"/>
      <c r="J40" s="582"/>
      <c r="K40" s="582"/>
      <c r="L40" s="582"/>
      <c r="M40" s="582"/>
      <c r="N40" s="582"/>
      <c r="O40" s="583"/>
    </row>
    <row r="41" spans="2:15" ht="3.75" customHeight="1"/>
    <row r="42" spans="2:15" ht="31.15" customHeight="1">
      <c r="B42" s="328">
        <v>5</v>
      </c>
      <c r="D42" s="133">
        <v>43259</v>
      </c>
      <c r="F42" s="584" t="s">
        <v>204</v>
      </c>
      <c r="G42" s="582"/>
      <c r="H42" s="582"/>
      <c r="I42" s="582"/>
      <c r="J42" s="582"/>
      <c r="K42" s="582"/>
      <c r="L42" s="582"/>
      <c r="M42" s="582"/>
      <c r="N42" s="582"/>
      <c r="O42" s="583"/>
    </row>
    <row r="43" spans="2:15" ht="3" customHeight="1">
      <c r="B43" s="39"/>
      <c r="C43" s="39"/>
      <c r="D43" s="39"/>
      <c r="E43" s="39"/>
      <c r="F43" s="39"/>
      <c r="G43" s="39"/>
      <c r="H43" s="39"/>
      <c r="I43" s="39"/>
      <c r="J43" s="39"/>
      <c r="K43" s="39"/>
      <c r="L43" s="39"/>
      <c r="M43" s="39"/>
      <c r="N43" s="39"/>
      <c r="O43" s="39"/>
    </row>
    <row r="44" spans="2:15" ht="31.15" customHeight="1">
      <c r="B44" s="328">
        <v>4</v>
      </c>
      <c r="D44" s="133">
        <v>43102</v>
      </c>
      <c r="F44" s="584" t="s">
        <v>202</v>
      </c>
      <c r="G44" s="582"/>
      <c r="H44" s="582"/>
      <c r="I44" s="582"/>
      <c r="J44" s="582"/>
      <c r="K44" s="582"/>
      <c r="L44" s="582"/>
      <c r="M44" s="582"/>
      <c r="N44" s="582"/>
      <c r="O44" s="583"/>
    </row>
    <row r="45" spans="2:15" ht="3" customHeight="1">
      <c r="B45" s="39"/>
      <c r="C45" s="39"/>
      <c r="D45" s="39"/>
      <c r="E45" s="39"/>
      <c r="F45" s="39"/>
      <c r="G45" s="39"/>
      <c r="H45" s="39"/>
      <c r="I45" s="39"/>
      <c r="J45" s="39"/>
      <c r="K45" s="39"/>
      <c r="L45" s="39"/>
      <c r="M45" s="39"/>
      <c r="N45" s="39"/>
      <c r="O45" s="39"/>
    </row>
    <row r="46" spans="2:15" ht="31.15" customHeight="1">
      <c r="B46" s="328">
        <v>3</v>
      </c>
      <c r="D46" s="133">
        <v>42838</v>
      </c>
      <c r="F46" s="584" t="s">
        <v>201</v>
      </c>
      <c r="G46" s="582"/>
      <c r="H46" s="582"/>
      <c r="I46" s="582"/>
      <c r="J46" s="582"/>
      <c r="K46" s="582"/>
      <c r="L46" s="582"/>
      <c r="M46" s="582"/>
      <c r="N46" s="582"/>
      <c r="O46" s="583"/>
    </row>
    <row r="47" spans="2:15" ht="3.75" customHeight="1"/>
    <row r="48" spans="2:15" ht="31.15" customHeight="1">
      <c r="B48" s="328">
        <v>2</v>
      </c>
      <c r="D48" s="133">
        <v>42643</v>
      </c>
      <c r="F48" s="584" t="s">
        <v>197</v>
      </c>
      <c r="G48" s="582"/>
      <c r="H48" s="582"/>
      <c r="I48" s="582"/>
      <c r="J48" s="582"/>
      <c r="K48" s="582"/>
      <c r="L48" s="582"/>
      <c r="M48" s="582"/>
      <c r="N48" s="582"/>
      <c r="O48" s="583"/>
    </row>
    <row r="49" spans="2:15" ht="7.5" customHeight="1">
      <c r="B49" s="39"/>
      <c r="C49" s="39"/>
      <c r="D49" s="39"/>
      <c r="E49" s="39"/>
      <c r="F49" s="39"/>
      <c r="G49" s="39"/>
      <c r="H49" s="39"/>
      <c r="I49" s="39"/>
      <c r="J49" s="39"/>
      <c r="K49" s="39"/>
      <c r="L49" s="39"/>
      <c r="M49" s="39"/>
      <c r="N49" s="39"/>
      <c r="O49" s="39"/>
    </row>
    <row r="50" spans="2:15">
      <c r="B50" s="328">
        <v>1</v>
      </c>
      <c r="D50" s="133">
        <v>42521</v>
      </c>
      <c r="F50" s="581" t="s">
        <v>162</v>
      </c>
      <c r="G50" s="582"/>
      <c r="H50" s="582"/>
      <c r="I50" s="582"/>
      <c r="J50" s="582"/>
      <c r="K50" s="582"/>
      <c r="L50" s="582"/>
      <c r="M50" s="582"/>
      <c r="N50" s="582"/>
      <c r="O50" s="583"/>
    </row>
    <row r="51" spans="2:15" ht="3" customHeight="1">
      <c r="B51" s="42"/>
      <c r="C51" s="39"/>
      <c r="D51" s="321"/>
      <c r="E51" s="39"/>
      <c r="F51" s="322"/>
      <c r="G51" s="323"/>
      <c r="H51" s="323"/>
      <c r="I51" s="323"/>
      <c r="J51" s="323"/>
      <c r="K51" s="323"/>
      <c r="L51" s="323"/>
      <c r="M51" s="323"/>
      <c r="N51" s="323"/>
      <c r="O51" s="323"/>
    </row>
    <row r="52" spans="2:15" hidden="1">
      <c r="B52" s="132"/>
      <c r="D52" s="133"/>
      <c r="F52" s="584"/>
      <c r="G52" s="582"/>
      <c r="H52" s="582"/>
      <c r="I52" s="582"/>
      <c r="J52" s="582"/>
      <c r="K52" s="582"/>
      <c r="L52" s="582"/>
      <c r="M52" s="582"/>
      <c r="N52" s="582"/>
      <c r="O52" s="583"/>
    </row>
    <row r="53" spans="2:15" ht="3.75" hidden="1" customHeight="1"/>
    <row r="54" spans="2:15" hidden="1">
      <c r="B54" s="132"/>
      <c r="D54" s="133"/>
      <c r="F54" s="584"/>
      <c r="G54" s="582"/>
      <c r="H54" s="582"/>
      <c r="I54" s="582"/>
      <c r="J54" s="582"/>
      <c r="K54" s="582"/>
      <c r="L54" s="582"/>
      <c r="M54" s="582"/>
      <c r="N54" s="582"/>
      <c r="O54" s="583"/>
    </row>
    <row r="55" spans="2:15" ht="3.75" hidden="1" customHeight="1"/>
    <row r="56" spans="2:15" hidden="1">
      <c r="B56" s="132"/>
      <c r="D56" s="133"/>
      <c r="F56" s="584"/>
      <c r="G56" s="582"/>
      <c r="H56" s="582"/>
      <c r="I56" s="582"/>
      <c r="J56" s="582"/>
      <c r="K56" s="582"/>
      <c r="L56" s="582"/>
      <c r="M56" s="582"/>
      <c r="N56" s="582"/>
      <c r="O56" s="583"/>
    </row>
    <row r="57" spans="2:15" ht="3.75" hidden="1" customHeight="1">
      <c r="B57" s="39"/>
      <c r="C57" s="39"/>
      <c r="D57" s="39"/>
      <c r="E57" s="39"/>
      <c r="F57" s="39"/>
      <c r="G57" s="39"/>
      <c r="H57" s="39"/>
      <c r="I57" s="39"/>
      <c r="J57" s="39"/>
      <c r="K57" s="39"/>
      <c r="L57" s="39"/>
      <c r="M57" s="39"/>
      <c r="N57" s="39"/>
      <c r="O57" s="39"/>
    </row>
    <row r="58" spans="2:15" hidden="1">
      <c r="B58" s="132"/>
      <c r="D58" s="133"/>
      <c r="F58" s="584"/>
      <c r="G58" s="582"/>
      <c r="H58" s="582"/>
      <c r="I58" s="582"/>
      <c r="J58" s="582"/>
      <c r="K58" s="582"/>
      <c r="L58" s="582"/>
      <c r="M58" s="582"/>
      <c r="N58" s="582"/>
      <c r="O58" s="583"/>
    </row>
    <row r="59" spans="2:15" ht="3.75" hidden="1" customHeight="1"/>
    <row r="60" spans="2:15" hidden="1">
      <c r="B60" s="132"/>
      <c r="D60" s="133"/>
      <c r="F60" s="581"/>
      <c r="G60" s="582"/>
      <c r="H60" s="582"/>
      <c r="I60" s="582"/>
      <c r="J60" s="582"/>
      <c r="K60" s="582"/>
      <c r="L60" s="582"/>
      <c r="M60" s="582"/>
      <c r="N60" s="582"/>
      <c r="O60" s="583"/>
    </row>
    <row r="61" spans="2:15" s="39" customFormat="1"/>
    <row r="62" spans="2:15" s="39" customFormat="1">
      <c r="H62" s="367"/>
    </row>
    <row r="63" spans="2:15" s="39" customFormat="1"/>
    <row r="64" spans="2:15" s="39" customFormat="1">
      <c r="H64" s="368"/>
    </row>
    <row r="65" s="39" customFormat="1"/>
    <row r="66" s="39" customFormat="1"/>
    <row r="67" s="39" customFormat="1"/>
    <row r="68" s="39" customFormat="1"/>
    <row r="69" s="39" customFormat="1"/>
    <row r="70" s="39" customFormat="1"/>
    <row r="71" s="39" customFormat="1"/>
    <row r="72" s="39" customFormat="1"/>
    <row r="73" s="39" customFormat="1"/>
    <row r="74" s="39" customFormat="1"/>
    <row r="75" s="39" customFormat="1"/>
    <row r="76" s="39" customFormat="1"/>
    <row r="77" s="39" customFormat="1"/>
    <row r="78" s="39" customFormat="1"/>
    <row r="79" s="39" customFormat="1"/>
    <row r="80" s="39" customFormat="1"/>
    <row r="81" s="39" customFormat="1"/>
    <row r="82" s="39" customFormat="1"/>
    <row r="83" s="39" customFormat="1"/>
    <row r="84" s="39" customFormat="1"/>
    <row r="85" s="39" customFormat="1"/>
    <row r="86" s="39" customFormat="1"/>
    <row r="87" s="39" customFormat="1"/>
    <row r="88" s="39" customFormat="1"/>
    <row r="89" s="39" customFormat="1"/>
    <row r="90" s="39" customFormat="1"/>
    <row r="91" s="39" customFormat="1"/>
    <row r="92" s="39" customFormat="1"/>
    <row r="93" s="39" customFormat="1"/>
    <row r="94" s="39" customFormat="1"/>
    <row r="95" s="39" customFormat="1"/>
    <row r="96" s="39" customFormat="1"/>
    <row r="97" s="39" customFormat="1"/>
    <row r="98" s="39" customFormat="1"/>
  </sheetData>
  <sheetProtection algorithmName="SHA-512" hashValue="gT7bu9k6Vw44IG2qs0uMRqjOcTGp3Gu2DMhhJCP0H2WTSNK2dl1zYE5CcSaGIrBB2Qlzbat4OSkdUeWLwUxVyA==" saltValue="zIEb1VPcj/kDLnY0P8HssA==" spinCount="100000" sheet="1" objects="1" scenarios="1"/>
  <mergeCells count="26">
    <mergeCell ref="F36:O36"/>
    <mergeCell ref="F34:O34"/>
    <mergeCell ref="F32:O32"/>
    <mergeCell ref="F28:O28"/>
    <mergeCell ref="F30:O30"/>
    <mergeCell ref="F40:O40"/>
    <mergeCell ref="F38:O38"/>
    <mergeCell ref="F50:O50"/>
    <mergeCell ref="F48:O48"/>
    <mergeCell ref="F46:O46"/>
    <mergeCell ref="F44:O44"/>
    <mergeCell ref="F42:O42"/>
    <mergeCell ref="F60:O60"/>
    <mergeCell ref="F58:O58"/>
    <mergeCell ref="F56:O56"/>
    <mergeCell ref="F54:O54"/>
    <mergeCell ref="F52:O52"/>
    <mergeCell ref="F20:O20"/>
    <mergeCell ref="F8:O8"/>
    <mergeCell ref="F26:O26"/>
    <mergeCell ref="F24:O24"/>
    <mergeCell ref="F22:O22"/>
    <mergeCell ref="F18:O18"/>
    <mergeCell ref="F16:O16"/>
    <mergeCell ref="F14:O14"/>
    <mergeCell ref="F12:O12"/>
  </mergeCells>
  <pageMargins left="0.7" right="0.7" top="0.75" bottom="0.75" header="0.3" footer="0.3"/>
  <pageSetup paperSize="9" orientation="portrait" verticalDpi="598"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D6864"/>
    <pageSetUpPr fitToPage="1"/>
  </sheetPr>
  <dimension ref="A1:BB115"/>
  <sheetViews>
    <sheetView topLeftCell="B1" workbookViewId="0">
      <selection activeCell="I18" sqref="I18"/>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200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373">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374"/>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375"/>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375"/>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375"/>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375"/>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375"/>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373">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375"/>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89"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373">
        <f>SUM(J26:J28)</f>
        <v>10</v>
      </c>
      <c r="J30" s="6"/>
      <c r="K30" s="121"/>
      <c r="M30" s="340" t="s">
        <v>17</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375"/>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298" t="s">
        <v>50</v>
      </c>
      <c r="J32" s="6">
        <f>IF(I32="Y",G32,0)</f>
        <v>0</v>
      </c>
      <c r="K32" s="121">
        <f>IF(I32="Y",1,0)</f>
        <v>0</v>
      </c>
      <c r="M32" s="340" t="s">
        <v>18</v>
      </c>
      <c r="N32" s="55"/>
      <c r="O32" s="343"/>
      <c r="P32" s="52">
        <v>1</v>
      </c>
      <c r="Q32" s="55"/>
      <c r="R32" s="90" t="s">
        <v>49</v>
      </c>
      <c r="S32" s="55"/>
      <c r="T32" s="87">
        <f t="shared" si="2"/>
        <v>1</v>
      </c>
      <c r="U32" s="55"/>
      <c r="V32" s="89"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206</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89"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89"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376">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5"/>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5"/>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3" t="s">
        <v>167</v>
      </c>
      <c r="D44" s="433"/>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376">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7"/>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5"/>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ZxhXFcnWSCmvqD/1eHd68mUvhqh5lIvvWKxzcCfdWVBplUdxb5ArfwLHqUoHOccXEZ0eq4kH1c8HgPcwGVGx6g==" saltValue="7HeSGqSrEpUmTBGFsopUpA=="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0300-000000000000}">
      <formula1>"Y, N"</formula1>
    </dataValidation>
    <dataValidation type="list" allowBlank="1" showInputMessage="1" showErrorMessage="1" sqref="N44:V44" xr:uid="{00000000-0002-0000-0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300-000003000000}"/>
    <dataValidation allowBlank="1" showInputMessage="1" showErrorMessage="1" promptTitle="EN 15978:2011" prompt="Sustainability of construction works - assessment of environmental performance of buildings - calculation method, BSi" sqref="C28" xr:uid="{00000000-0002-0000-0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300-000005000000}"/>
    <dataValidation allowBlank="1" showErrorMessage="1" promptTitle="CEN/TR 15941:2010" prompt="Sustainability of construction works - Environmental product declarations - Methodology for selection and use of generic data, BSi" sqref="C33:D33" xr:uid="{00000000-0002-0000-0300-000006000000}"/>
    <dataValidation allowBlank="1" showErrorMessage="1" sqref="C50:D50" xr:uid="{00000000-0002-0000-0300-000007000000}"/>
    <dataValidation allowBlank="1" showErrorMessage="1" promptTitle="EN 15804:2012" prompt="Sustainability of construction works - Environmental product declarations - core rules for the product category of construction products, BSi" sqref="C44:D44" xr:uid="{00000000-0002-0000-0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2DDB9-FA19-44C3-BE3D-BF3A9D24F987}">
  <sheetPr>
    <tabColor rgb="FF3D6864"/>
    <pageSetUpPr fitToPage="1"/>
  </sheetPr>
  <dimension ref="A1:BB110"/>
  <sheetViews>
    <sheetView topLeftCell="B1" zoomScale="60" zoomScaleNormal="60" workbookViewId="0">
      <selection activeCell="C56" sqref="C5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0.96</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50</v>
      </c>
      <c r="J40" s="6">
        <f t="shared" si="4"/>
        <v>0</v>
      </c>
      <c r="K40" s="121">
        <f t="shared" si="5"/>
        <v>0</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254</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wpPg3Q/WH85NnQMr8Mh184ozXbQVSBOawgfBqe2CiuEcgrGMyVKumkMmGvrUak7DUBOVXZqCV3H/6IzSMEu+6w==" saltValue="RgkG1anmxiXkSn9rMOLDB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2A4751F2-752E-46E1-BEFA-9EC07693A4A1}"/>
    <dataValidation allowBlank="1" showErrorMessage="1" sqref="C48:D48" xr:uid="{40E4120B-037A-43AA-B53F-C7F1F7FEC30A}"/>
    <dataValidation allowBlank="1" showErrorMessage="1" promptTitle="CEN/TR 15941:2010" prompt="Sustainability of construction works - Environmental product declarations - Methodology for selection and use of generic data, BSi" sqref="C31:D31" xr:uid="{F22CD625-618E-45B2-9B0E-BEB52E3DEBE3}"/>
    <dataValidation allowBlank="1" showInputMessage="1" showErrorMessage="1" promptTitle="EN 15804:2012" prompt="Sustainability of construction works - Environmental product declarations - core rules for the product category of construction products, BSi" sqref="C41:D41" xr:uid="{B5AED882-FD92-4C61-A86B-6E366C32DD1B}"/>
    <dataValidation allowBlank="1" showInputMessage="1" showErrorMessage="1" promptTitle="EN 15978:2011" prompt="Sustainability of construction works - assessment of environmental performance of buildings - calculation method, BSi" sqref="C26" xr:uid="{69E72E69-7B84-4576-ACE0-A7E819EB0804}"/>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6221D26-F41A-4095-A6EF-0B678F0294A3}"/>
    <dataValidation allowBlank="1" showInputMessage="1" showErrorMessage="1" promptTitle="ISO 21930:2007" prompt="Sustainability in building construction- Environmental declaration of building products, BSi" sqref="C40:D40" xr:uid="{702C307C-1A4C-4426-814B-D961B61B723F}"/>
    <dataValidation type="list" allowBlank="1" showInputMessage="1" showErrorMessage="1" sqref="N42:V42" xr:uid="{4FA45963-39D2-45F0-A4B2-1143B1191EF2}">
      <formula1>"Industrial, All others"</formula1>
    </dataValidation>
    <dataValidation type="list" allowBlank="1" showInputMessage="1" showErrorMessage="1" sqref="V26:V32 I36:I38 I30:I32 I13:I17 I24:I26 I7:I9 R26:R32 R34:R35 V34:V35 R8:R24 I60:I63 V8:V24 I46:I48 I40:I42" xr:uid="{7C9DCB06-A373-4721-A95E-E62820929EE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rgb="FF3D6864"/>
    <pageSetUpPr fitToPage="1"/>
  </sheetPr>
  <dimension ref="A1:BB115"/>
  <sheetViews>
    <sheetView topLeftCell="B1" workbookViewId="0">
      <selection activeCell="I18" sqref="I18"/>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36.9" customHeight="1" thickBot="1">
      <c r="C5" s="472" t="s">
        <v>188</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26"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26"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26"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326"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326"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0.78500000000000003</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3</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62</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117</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t="s">
        <v>118</v>
      </c>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76" t="s">
        <v>119</v>
      </c>
      <c r="D60" s="493"/>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90" t="s">
        <v>122</v>
      </c>
      <c r="H66" s="491"/>
      <c r="I66" s="49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90" t="s">
        <v>123</v>
      </c>
      <c r="H68" s="491"/>
      <c r="I68" s="49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90" t="s">
        <v>123</v>
      </c>
      <c r="H69" s="491"/>
      <c r="I69" s="49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90" t="s">
        <v>123</v>
      </c>
      <c r="H70" s="491"/>
      <c r="I70" s="49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90" t="s">
        <v>123</v>
      </c>
      <c r="H71" s="491"/>
      <c r="I71" s="49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94" t="s">
        <v>114</v>
      </c>
      <c r="H72" s="495"/>
      <c r="I72" s="496"/>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481" t="s">
        <v>124</v>
      </c>
      <c r="D73" s="482"/>
      <c r="E73" s="482"/>
      <c r="F73" s="482"/>
      <c r="G73" s="482"/>
      <c r="H73" s="482"/>
      <c r="I73" s="483"/>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31.9" customHeight="1">
      <c r="C74" s="484" t="s">
        <v>121</v>
      </c>
      <c r="D74" s="485"/>
      <c r="E74" s="485"/>
      <c r="F74" s="485"/>
      <c r="G74" s="485"/>
      <c r="H74" s="485"/>
      <c r="I74" s="486"/>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ht="31.9" customHeight="1">
      <c r="C75" s="487" t="s">
        <v>120</v>
      </c>
      <c r="D75" s="488"/>
      <c r="E75" s="488"/>
      <c r="F75" s="488"/>
      <c r="G75" s="488"/>
      <c r="H75" s="488"/>
      <c r="I75" s="48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4sJexIZPhhPi6JBpclaKc7gXN5v5Jn/CTPrTQbD55xiTbUvUUCDSFORvejM7trhOTtxbV1Jmwefdb28vbhB16Q==" saltValue="byrwzQwHndXaE7G9zOKmFQ==" spinCount="100000" sheet="1" objects="1" scenarios="1"/>
  <mergeCells count="67">
    <mergeCell ref="C72:D72"/>
    <mergeCell ref="G72:I72"/>
    <mergeCell ref="C69:D69"/>
    <mergeCell ref="G69:I69"/>
    <mergeCell ref="C70:D70"/>
    <mergeCell ref="G70:I70"/>
    <mergeCell ref="C71:D71"/>
    <mergeCell ref="G71:I71"/>
    <mergeCell ref="C68:D68"/>
    <mergeCell ref="G68:I68"/>
    <mergeCell ref="C57:D57"/>
    <mergeCell ref="C59:D59"/>
    <mergeCell ref="C60:D60"/>
    <mergeCell ref="C61:D61"/>
    <mergeCell ref="C62:D62"/>
    <mergeCell ref="C63:D63"/>
    <mergeCell ref="C64:D64"/>
    <mergeCell ref="C65:D65"/>
    <mergeCell ref="C66:D66"/>
    <mergeCell ref="G66:I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G28:G29"/>
    <mergeCell ref="C32:D32"/>
    <mergeCell ref="C33:D33"/>
    <mergeCell ref="C34:D34"/>
    <mergeCell ref="C38:D38"/>
    <mergeCell ref="C40:D40"/>
    <mergeCell ref="C26:D26"/>
    <mergeCell ref="C27:D27"/>
    <mergeCell ref="C28:D29"/>
    <mergeCell ref="C39:D39"/>
    <mergeCell ref="C5:V5"/>
    <mergeCell ref="O6:O7"/>
    <mergeCell ref="AA9:AB9"/>
    <mergeCell ref="C11:D11"/>
    <mergeCell ref="AI9:AO10"/>
    <mergeCell ref="C10:D10"/>
    <mergeCell ref="C73:I73"/>
    <mergeCell ref="C74:I74"/>
    <mergeCell ref="C75:I75"/>
    <mergeCell ref="C18:D18"/>
    <mergeCell ref="AI11:AO13"/>
    <mergeCell ref="C15:D15"/>
    <mergeCell ref="C16:D16"/>
    <mergeCell ref="C17:D17"/>
    <mergeCell ref="I28:I29"/>
    <mergeCell ref="C31:D31"/>
    <mergeCell ref="C19:D19"/>
    <mergeCell ref="C20:D20"/>
    <mergeCell ref="C21:D21"/>
    <mergeCell ref="C22:D22"/>
    <mergeCell ref="C23:D23"/>
    <mergeCell ref="C25:D25"/>
  </mergeCells>
  <dataValidations count="9">
    <dataValidation type="list" allowBlank="1" showInputMessage="1" showErrorMessage="1" sqref="V28:V34 I38:I40 I26:I28 I9:I11 I15:I19 I42:I44 R28:R34 R36:R37 V36:V37 R10:R26 I62:I65 I32:I34 I48:I50 V10:V26" xr:uid="{00000000-0002-0000-0F00-000000000000}">
      <formula1>"Y, N"</formula1>
    </dataValidation>
    <dataValidation type="list" allowBlank="1" showInputMessage="1" showErrorMessage="1" sqref="N44:V44" xr:uid="{00000000-0002-0000-0F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F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F00-000003000000}"/>
    <dataValidation allowBlank="1" showInputMessage="1" showErrorMessage="1" promptTitle="EN 15978:2011" prompt="Sustainability of construction works - assessment of environmental performance of buildings - calculation method, BSi" sqref="C28" xr:uid="{00000000-0002-0000-0F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F00-000005000000}"/>
    <dataValidation allowBlank="1" showErrorMessage="1" promptTitle="CEN/TR 15941:2010" prompt="Sustainability of construction works - Environmental product declarations - Methodology for selection and use of generic data, BSi" sqref="C33:D33" xr:uid="{00000000-0002-0000-0F00-000006000000}"/>
    <dataValidation allowBlank="1" showErrorMessage="1" sqref="C50:D50" xr:uid="{00000000-0002-0000-0F00-000007000000}"/>
    <dataValidation allowBlank="1" showErrorMessage="1" promptTitle="EN 15804:2012" prompt="Sustainability of construction works - Environmental product declarations - core rules for the product category of construction products, BSi" sqref="C44:D44" xr:uid="{00000000-0002-0000-0F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D6864"/>
    <pageSetUpPr fitToPage="1"/>
  </sheetPr>
  <dimension ref="A1:BB115"/>
  <sheetViews>
    <sheetView topLeftCell="B1"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200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375"/>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205</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5"/>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5"/>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28.5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0.98499999999999999</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3" t="s">
        <v>167</v>
      </c>
      <c r="D44" s="433"/>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7"/>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5"/>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Y3AvHQICSNHq8b+6iff7lmYnW/gaUv+zEfvnPFnXY8m07N6sTTBkPZ+LKpMlnyDg4fB0VPrHxvmkpVqdLxDAVw==" saltValue="5mLqvw7Y3BY40B177S61iw=="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400-000000000000}"/>
    <dataValidation allowBlank="1" showErrorMessage="1" sqref="C50:D50" xr:uid="{00000000-0002-0000-0400-000001000000}"/>
    <dataValidation allowBlank="1" showErrorMessage="1" promptTitle="CEN/TR 15941:2010" prompt="Sustainability of construction works - Environmental product declarations - Methodology for selection and use of generic data, BSi" sqref="C33:D33" xr:uid="{00000000-0002-0000-04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400-000003000000}"/>
    <dataValidation allowBlank="1" showInputMessage="1" showErrorMessage="1" promptTitle="EN 15978:2011" prompt="Sustainability of construction works - assessment of environmental performance of buildings - calculation method, BSi" sqref="C28" xr:uid="{00000000-0002-0000-04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400-000005000000}"/>
    <dataValidation allowBlank="1" showInputMessage="1" showErrorMessage="1" promptTitle="ISO 21930:2007" prompt="Sustainability in building construction- Environmental declaration of building products, BSi" sqref="C42:D42" xr:uid="{00000000-0002-0000-0400-000006000000}"/>
    <dataValidation type="list" allowBlank="1" showInputMessage="1" showErrorMessage="1" sqref="N44:V44" xr:uid="{00000000-0002-0000-0400-000007000000}">
      <formula1>"Industrial, All others"</formula1>
    </dataValidation>
    <dataValidation type="list" allowBlank="1" showInputMessage="1" showErrorMessage="1" sqref="V10:V26 I38:I40 I26:I28 I9:I11 I15:I19 I42:I44 R28:R34 R36:R37 V36:V37 R10:R26 I62:I65 I32:I34 I48:I50 V28:V34" xr:uid="{00000000-0002-0000-04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7262-4711-498A-8969-276B3F3635AD}">
  <sheetPr>
    <tabColor rgb="FF3D6864"/>
  </sheetPr>
  <dimension ref="A1:BB113"/>
  <sheetViews>
    <sheetView topLeftCell="B1" workbookViewId="0">
      <selection activeCell="G16" sqref="G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298" t="s">
        <v>49</v>
      </c>
      <c r="W8" s="14">
        <f t="shared" ref="W8:W24"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29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302"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29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302"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29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302"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29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302"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29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29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302"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302"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302"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302"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302"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239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229</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302"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21.5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0.91500000000000004</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IF(AA21=0,0,VLOOKUP(O39,[1]Lookups!A2:C10,IF(O42="Industrial",2,3),TRUE))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228</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60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hr17YbiLz6q6xRgsg4PeaMMQ1FcSsIBC1yltgLAEfmN6GJhwoTXwQigXQXlQE39SWf0/WZYZMQPPnBN/MFl/Q==" saltValue="drkr0nO3HfTtWJ1wTP/Xp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E1233B28-2950-4038-A600-8475AB458C55}"/>
    <dataValidation allowBlank="1" showErrorMessage="1" sqref="C48:D48" xr:uid="{B6B92FDB-1CC6-44D9-A8B9-C5D3E0F6FAF2}"/>
    <dataValidation allowBlank="1" showErrorMessage="1" promptTitle="CEN/TR 15941:2010" prompt="Sustainability of construction works - Environmental product declarations - Methodology for selection and use of generic data, BSi" sqref="C31:D31" xr:uid="{6FC3F6E9-6264-4BFA-A766-DA67E9CE78AC}"/>
    <dataValidation allowBlank="1" showInputMessage="1" showErrorMessage="1" promptTitle="EN 15804:2012" prompt="Sustainability of construction works - Environmental product declarations - core rules for the product category of construction products, BSi" sqref="C41:D41" xr:uid="{6E8627FD-9EE0-4F63-A5F8-79FFA77B8CF1}"/>
    <dataValidation allowBlank="1" showInputMessage="1" showErrorMessage="1" promptTitle="EN 15978:2011" prompt="Sustainability of construction works - assessment of environmental performance of buildings - calculation method, BSi" sqref="C26" xr:uid="{0230362C-25B8-482C-8E46-6C590BFE6D7E}"/>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D2E44FD-96E5-42D1-8C66-B6549EA07190}"/>
    <dataValidation allowBlank="1" showInputMessage="1" showErrorMessage="1" promptTitle="ISO 21930:2007" prompt="Sustainability in building construction- Environmental declaration of building products, BSi" sqref="C40:D40" xr:uid="{B25782AF-1135-4556-97E8-666E32F5A091}"/>
    <dataValidation type="list" allowBlank="1" showInputMessage="1" showErrorMessage="1" sqref="N42:V42" xr:uid="{092791D7-022A-4277-B739-01BF830CBAEF}">
      <formula1>"Industrial, All others"</formula1>
    </dataValidation>
    <dataValidation type="list" allowBlank="1" showInputMessage="1" showErrorMessage="1" sqref="V26:V32 I36:I38 I30:I32 I13:I17 I24:I26 I7:I9 R26:R32 R34:R35 V34:V35 R8:R24 I60:I63 V8:V24 I46:I48 I40:I42" xr:uid="{8A70B8A3-2DD5-4BD3-B3E6-D658E7B12237}">
      <formula1>"Y, N"</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Guidance</vt:lpstr>
      <vt:lpstr>Mat01 Calculator</vt:lpstr>
      <vt:lpstr>Anavitor_ECO2</vt:lpstr>
      <vt:lpstr>ByggLCA</vt:lpstr>
      <vt:lpstr>Carbonica(ImpactCt)</vt:lpstr>
      <vt:lpstr>COCON</vt:lpstr>
      <vt:lpstr>Conpact</vt:lpstr>
      <vt:lpstr>Ecometro ACV</vt:lpstr>
      <vt:lpstr>E-LICCO</vt:lpstr>
      <vt:lpstr>ELODIE</vt:lpstr>
      <vt:lpstr>ELODIE by CYPE</vt:lpstr>
      <vt:lpstr>eTool(IMPACTCt_2008)</vt:lpstr>
      <vt:lpstr>eTool(IMPACTct_15804)</vt:lpstr>
      <vt:lpstr>Green Guide</vt:lpstr>
      <vt:lpstr>MRPI Freetool MPG</vt:lpstr>
      <vt:lpstr>NetZeroLCA</vt:lpstr>
      <vt:lpstr>NOOCO</vt:lpstr>
      <vt:lpstr>NINOX</vt:lpstr>
      <vt:lpstr>novaEQUER</vt:lpstr>
      <vt:lpstr>Oekobilanz-bau.de</vt:lpstr>
      <vt:lpstr>OneClickLCA(IMPACTCt_15804)</vt:lpstr>
      <vt:lpstr>OneClickLCA(Int,ES,NOR,SE) </vt:lpstr>
      <vt:lpstr>OneClickLCA-IES(IMPACTCt_15804)</vt:lpstr>
      <vt:lpstr>OneClickLCA-IES(Int,ES,NOR,SE)</vt:lpstr>
      <vt:lpstr>IMPACT_IES-VE 2013</vt:lpstr>
      <vt:lpstr>360optimi</vt:lpstr>
      <vt:lpstr>Prodikt</vt:lpstr>
      <vt:lpstr>SBS Building Sustainability</vt:lpstr>
      <vt:lpstr>Real-Time</vt:lpstr>
      <vt:lpstr>Reduzer</vt:lpstr>
      <vt:lpstr>SustainEcho</vt:lpstr>
      <vt:lpstr>TOTEM</vt:lpstr>
      <vt:lpstr>Vizcab</vt:lpstr>
      <vt:lpstr>VKaLCA-tool</vt:lpstr>
      <vt:lpstr>Version Control</vt:lpstr>
    </vt:vector>
  </TitlesOfParts>
  <Company>BRE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Doran;Glen Watts</dc:creator>
  <cp:lastModifiedBy>Torun Eggan Skjerve</cp:lastModifiedBy>
  <cp:lastPrinted>2012-12-10T12:03:00Z</cp:lastPrinted>
  <dcterms:created xsi:type="dcterms:W3CDTF">2012-10-01T09:18:46Z</dcterms:created>
  <dcterms:modified xsi:type="dcterms:W3CDTF">2023-12-06T07:55:04Z</dcterms:modified>
</cp:coreProperties>
</file>