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16.xml" ContentType="application/vnd.openxmlformats-officedocument.spreadsheetml.comments+xml"/>
  <Override PartName="/xl/drawings/drawing21.xml" ContentType="application/vnd.openxmlformats-officedocument.drawing+xml"/>
  <Override PartName="/xl/comments17.xml" ContentType="application/vnd.openxmlformats-officedocument.spreadsheetml.comments+xml"/>
  <Override PartName="/xl/drawings/drawing22.xml" ContentType="application/vnd.openxmlformats-officedocument.drawing+xml"/>
  <Override PartName="/xl/comments18.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19.xml" ContentType="application/vnd.openxmlformats-officedocument.spreadsheetml.comments+xml"/>
  <Override PartName="/xl/drawings/drawing26.xml" ContentType="application/vnd.openxmlformats-officedocument.drawing+xml"/>
  <Override PartName="/xl/comments20.xml" ContentType="application/vnd.openxmlformats-officedocument.spreadsheetml.comments+xml"/>
  <Override PartName="/xl/drawings/drawing27.xml" ContentType="application/vnd.openxmlformats-officedocument.drawing+xml"/>
  <Override PartName="/xl/comments21.xml" ContentType="application/vnd.openxmlformats-officedocument.spreadsheetml.comments+xml"/>
  <Override PartName="/xl/drawings/drawing28.xml" ContentType="application/vnd.openxmlformats-officedocument.drawing+xml"/>
  <Override PartName="/xl/comments22.xml" ContentType="application/vnd.openxmlformats-officedocument.spreadsheetml.comments+xml"/>
  <Override PartName="/xl/drawings/drawing29.xml" ContentType="application/vnd.openxmlformats-officedocument.drawing+xml"/>
  <Override PartName="/xl/comments23.xml" ContentType="application/vnd.openxmlformats-officedocument.spreadsheetml.comments+xml"/>
  <Override PartName="/xl/drawings/drawing30.xml" ContentType="application/vnd.openxmlformats-officedocument.drawing+xml"/>
  <Override PartName="/xl/comments24.xml" ContentType="application/vnd.openxmlformats-officedocument.spreadsheetml.comments+xml"/>
  <Override PartName="/xl/drawings/drawing31.xml" ContentType="application/vnd.openxmlformats-officedocument.drawing+xml"/>
  <Override PartName="/xl/comments25.xml" ContentType="application/vnd.openxmlformats-officedocument.spreadsheetml.comments+xml"/>
  <Override PartName="/xl/drawings/drawing32.xml" ContentType="application/vnd.openxmlformats-officedocument.drawing+xml"/>
  <Override PartName="/xl/comments26.xml" ContentType="application/vnd.openxmlformats-officedocument.spreadsheetml.comments+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codeName="ThisWorkbook" defaultThemeVersion="124226"/>
  <mc:AlternateContent xmlns:mc="http://schemas.openxmlformats.org/markup-compatibility/2006">
    <mc:Choice Requires="x15">
      <x15ac:absPath xmlns:x15ac="http://schemas.microsoft.com/office/spreadsheetml/2010/11/ac" url="https://bretrust-my.sharepoint.com/personal/tim_wiseman_bregroup_com/Documents/NOR NSO/"/>
    </mc:Choice>
  </mc:AlternateContent>
  <xr:revisionPtr revIDLastSave="23" documentId="8_{0C5A4C91-EEED-4027-835B-C2D3AB1127D8}" xr6:coauthVersionLast="47" xr6:coauthVersionMax="47" xr10:uidLastSave="{B7515A4C-0C67-4A16-8B71-3E44BB29E3E4}"/>
  <workbookProtection workbookAlgorithmName="SHA-512" workbookHashValue="r3W9dsKG8pqy5381VIaq8m1dMGMUcdyHIlV2FjWha32svo7RHfgHmftQEOfJ7KzcLO+dfbZ1zCkx6eExiLVQ9A==" workbookSaltValue="k/yP9HdDfM2vixJ2FiTPhA==" workbookSpinCount="100000" lockStructure="1"/>
  <bookViews>
    <workbookView xWindow="19080" yWindow="-120" windowWidth="19440" windowHeight="15000" tabRatio="857" firstSheet="1" activeTab="1" xr2:uid="{00000000-000D-0000-FFFF-FFFF00000000}"/>
  </bookViews>
  <sheets>
    <sheet name="Lookups" sheetId="7" state="veryHidden" r:id="rId1"/>
    <sheet name="Guidance" sheetId="38" r:id="rId2"/>
    <sheet name="Mat01 Calculator" sheetId="4" r:id="rId3"/>
    <sheet name="ByggLCA" sheetId="45" r:id="rId4"/>
    <sheet name="Conpact" sheetId="44" r:id="rId5"/>
    <sheet name="OneClickLCA(IMPACTCt_15804)" sheetId="40" r:id="rId6"/>
    <sheet name="OneClickLCA-IES(IMPACTCt_15804)" sheetId="41" r:id="rId7"/>
    <sheet name="OneClickLCA(Int,ES,NOR,SE) " sheetId="39" r:id="rId8"/>
    <sheet name="OneClickLCA-IES(Int,ES,NOR,SE)" sheetId="42" r:id="rId9"/>
    <sheet name="eTool(IMPACTCt_2008)" sheetId="43" r:id="rId10"/>
    <sheet name="eTool(IMPACTct_15804)" sheetId="36" r:id="rId11"/>
    <sheet name="IMPACT_IES-VE 2013" sheetId="25" state="hidden" r:id="rId12"/>
    <sheet name="IMPACT_OLD_HIDE" sheetId="15" state="veryHidden" r:id="rId13"/>
    <sheet name="Green Guide" sheetId="26" r:id="rId14"/>
    <sheet name="Green Guide_Old" sheetId="16" state="veryHidden" r:id="rId15"/>
    <sheet name="COCON" sheetId="27" r:id="rId16"/>
    <sheet name="COCON_OLD" sheetId="19" state="veryHidden" r:id="rId17"/>
    <sheet name="E-LICCO" sheetId="28" r:id="rId18"/>
    <sheet name="E-LICCO_OLD" sheetId="18" state="veryHidden" r:id="rId19"/>
    <sheet name="ELODIE" sheetId="30" r:id="rId20"/>
    <sheet name="ELODIE_OLD" sheetId="20" state="veryHidden" r:id="rId21"/>
    <sheet name="360optimi" sheetId="31" state="hidden" r:id="rId22"/>
    <sheet name="360optimi_OLD" sheetId="21" state="veryHidden" r:id="rId23"/>
    <sheet name="MRPI Freetool MPG-OLD" sheetId="22" state="veryHidden" r:id="rId24"/>
    <sheet name="MRPI Freetool MPG" sheetId="34" r:id="rId25"/>
    <sheet name="novaEQUER OLD" sheetId="23" state="veryHidden" r:id="rId26"/>
    <sheet name="novaEQUER" sheetId="35" r:id="rId27"/>
    <sheet name="SBS Building Sustainability" sheetId="46" r:id="rId28"/>
    <sheet name="Anavitor_ECO2" sheetId="47" r:id="rId29"/>
    <sheet name="TOTEM" sheetId="48" r:id="rId30"/>
    <sheet name="Vizcab" sheetId="49" r:id="rId31"/>
    <sheet name="VKaLCA-tool" sheetId="50" r:id="rId32"/>
    <sheet name="Version Control" sheetId="14" r:id="rId3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8" i="38" l="1"/>
  <c r="O43" i="50"/>
  <c r="O43" i="49"/>
  <c r="G49" i="50" l="1"/>
  <c r="K48" i="50"/>
  <c r="J48" i="50"/>
  <c r="K47" i="50"/>
  <c r="AA13" i="50" s="1"/>
  <c r="J47" i="50"/>
  <c r="I49" i="50" s="1"/>
  <c r="K46" i="50"/>
  <c r="J46" i="50"/>
  <c r="G46" i="50"/>
  <c r="K42" i="50"/>
  <c r="J42" i="50"/>
  <c r="K41" i="50"/>
  <c r="J41" i="50"/>
  <c r="K40" i="50"/>
  <c r="J40" i="50"/>
  <c r="K39" i="50"/>
  <c r="J39" i="50"/>
  <c r="K38" i="50"/>
  <c r="J38" i="50"/>
  <c r="K37" i="50"/>
  <c r="G37" i="50"/>
  <c r="J37" i="50" s="1"/>
  <c r="K36" i="50"/>
  <c r="J36" i="50"/>
  <c r="G36" i="50"/>
  <c r="T35" i="50"/>
  <c r="W35" i="50" s="1"/>
  <c r="T34" i="50"/>
  <c r="W34" i="50" s="1"/>
  <c r="E33" i="50"/>
  <c r="T32" i="50"/>
  <c r="W32" i="50" s="1"/>
  <c r="K32" i="50"/>
  <c r="G32" i="50"/>
  <c r="J32" i="50" s="1"/>
  <c r="T31" i="50"/>
  <c r="W31" i="50" s="1"/>
  <c r="K31" i="50"/>
  <c r="G31" i="50"/>
  <c r="J31" i="50" s="1"/>
  <c r="W30" i="50"/>
  <c r="T30" i="50"/>
  <c r="K30" i="50"/>
  <c r="J30" i="50"/>
  <c r="I33" i="50" s="1"/>
  <c r="G30" i="50"/>
  <c r="G33" i="50" s="1"/>
  <c r="T29" i="50"/>
  <c r="W29" i="50" s="1"/>
  <c r="T28" i="50"/>
  <c r="W28" i="50" s="1"/>
  <c r="E28" i="50"/>
  <c r="W27" i="50"/>
  <c r="T27" i="50"/>
  <c r="T26" i="50"/>
  <c r="W26" i="50" s="1"/>
  <c r="J26" i="50"/>
  <c r="G26" i="50"/>
  <c r="G25" i="50"/>
  <c r="J25" i="50" s="1"/>
  <c r="W24" i="50"/>
  <c r="T24" i="50"/>
  <c r="G24" i="50"/>
  <c r="G28" i="50" s="1"/>
  <c r="T23" i="50"/>
  <c r="W23" i="50" s="1"/>
  <c r="T22" i="50"/>
  <c r="W22" i="50" s="1"/>
  <c r="W21" i="50"/>
  <c r="T21" i="50"/>
  <c r="T20" i="50"/>
  <c r="W20" i="50" s="1"/>
  <c r="T19" i="50"/>
  <c r="W19" i="50" s="1"/>
  <c r="X19" i="50" s="1"/>
  <c r="AA20" i="50" s="1"/>
  <c r="AA18" i="50"/>
  <c r="T18" i="50"/>
  <c r="W18" i="50" s="1"/>
  <c r="X18" i="50" s="1"/>
  <c r="AA19" i="50" s="1"/>
  <c r="T17" i="50"/>
  <c r="W17" i="50" s="1"/>
  <c r="J17" i="50"/>
  <c r="G17" i="50"/>
  <c r="T16" i="50"/>
  <c r="W16" i="50" s="1"/>
  <c r="J16" i="50"/>
  <c r="G16" i="50"/>
  <c r="W15" i="50"/>
  <c r="T15" i="50"/>
  <c r="G15" i="50"/>
  <c r="J15" i="50" s="1"/>
  <c r="T14" i="50"/>
  <c r="W14" i="50" s="1"/>
  <c r="J14" i="50"/>
  <c r="G14" i="50"/>
  <c r="T13" i="50"/>
  <c r="W13" i="50" s="1"/>
  <c r="X13" i="50" s="1"/>
  <c r="AA17" i="50" s="1"/>
  <c r="G13" i="50"/>
  <c r="G22" i="50" s="1"/>
  <c r="AA12" i="50"/>
  <c r="T12" i="50"/>
  <c r="W12" i="50" s="1"/>
  <c r="T11" i="50"/>
  <c r="W11" i="50" s="1"/>
  <c r="X11" i="50" s="1"/>
  <c r="AA16" i="50" s="1"/>
  <c r="W10" i="50"/>
  <c r="T10" i="50"/>
  <c r="T9" i="50"/>
  <c r="W9" i="50" s="1"/>
  <c r="X9" i="50" s="1"/>
  <c r="AA15" i="50" s="1"/>
  <c r="J9" i="50"/>
  <c r="G9" i="50"/>
  <c r="W8" i="50"/>
  <c r="T8" i="50"/>
  <c r="G8" i="50"/>
  <c r="J8" i="50" s="1"/>
  <c r="K7" i="50"/>
  <c r="AA8" i="50" s="1"/>
  <c r="J7" i="50"/>
  <c r="I10" i="50" s="1"/>
  <c r="G7" i="50"/>
  <c r="AA11" i="50" l="1"/>
  <c r="V37" i="50"/>
  <c r="K13" i="50"/>
  <c r="AA9" i="50" s="1"/>
  <c r="I43" i="50"/>
  <c r="T37" i="50"/>
  <c r="G10" i="50"/>
  <c r="G43" i="50"/>
  <c r="X8" i="50"/>
  <c r="AA14" i="50" s="1"/>
  <c r="J24" i="50"/>
  <c r="I28" i="50" s="1"/>
  <c r="J13" i="50"/>
  <c r="I22" i="50" s="1"/>
  <c r="I51" i="50" s="1"/>
  <c r="I51" i="49"/>
  <c r="G49" i="49"/>
  <c r="K48" i="49"/>
  <c r="J48" i="49"/>
  <c r="K47" i="49"/>
  <c r="J47" i="49"/>
  <c r="K46" i="49"/>
  <c r="J46" i="49"/>
  <c r="I49" i="49" s="1"/>
  <c r="G46" i="49"/>
  <c r="K42" i="49"/>
  <c r="J42" i="49"/>
  <c r="K41" i="49"/>
  <c r="J41" i="49"/>
  <c r="K40" i="49"/>
  <c r="J40" i="49"/>
  <c r="K39" i="49"/>
  <c r="J39" i="49"/>
  <c r="K38" i="49"/>
  <c r="J38" i="49"/>
  <c r="K37" i="49"/>
  <c r="G37" i="49"/>
  <c r="J37" i="49" s="1"/>
  <c r="I43" i="49" s="1"/>
  <c r="K36" i="49"/>
  <c r="J36" i="49"/>
  <c r="G36" i="49"/>
  <c r="G43" i="49" s="1"/>
  <c r="T35" i="49"/>
  <c r="W35" i="49" s="1"/>
  <c r="T34" i="49"/>
  <c r="W34" i="49" s="1"/>
  <c r="E33" i="49"/>
  <c r="T32" i="49"/>
  <c r="W32" i="49" s="1"/>
  <c r="K32" i="49"/>
  <c r="AA11" i="49" s="1"/>
  <c r="G32" i="49"/>
  <c r="J32" i="49" s="1"/>
  <c r="T31" i="49"/>
  <c r="W31" i="49" s="1"/>
  <c r="K31" i="49"/>
  <c r="J31" i="49"/>
  <c r="G31" i="49"/>
  <c r="W30" i="49"/>
  <c r="T30" i="49"/>
  <c r="K30" i="49"/>
  <c r="J30" i="49"/>
  <c r="I33" i="49" s="1"/>
  <c r="G30" i="49"/>
  <c r="G33" i="49" s="1"/>
  <c r="T29" i="49"/>
  <c r="W29" i="49" s="1"/>
  <c r="T28" i="49"/>
  <c r="W28" i="49" s="1"/>
  <c r="E28" i="49"/>
  <c r="W27" i="49"/>
  <c r="T27" i="49"/>
  <c r="W26" i="49"/>
  <c r="T26" i="49"/>
  <c r="J26" i="49"/>
  <c r="G26" i="49"/>
  <c r="J25" i="49"/>
  <c r="G25" i="49"/>
  <c r="W24" i="49"/>
  <c r="T24" i="49"/>
  <c r="G24" i="49"/>
  <c r="G28" i="49" s="1"/>
  <c r="T23" i="49"/>
  <c r="W23" i="49" s="1"/>
  <c r="T22" i="49"/>
  <c r="W22" i="49" s="1"/>
  <c r="W21" i="49"/>
  <c r="T21" i="49"/>
  <c r="T20" i="49"/>
  <c r="W20" i="49" s="1"/>
  <c r="T19" i="49"/>
  <c r="W19" i="49" s="1"/>
  <c r="X19" i="49" s="1"/>
  <c r="AA20" i="49" s="1"/>
  <c r="AA18" i="49"/>
  <c r="T18" i="49"/>
  <c r="W18" i="49" s="1"/>
  <c r="X18" i="49" s="1"/>
  <c r="AA19" i="49" s="1"/>
  <c r="W17" i="49"/>
  <c r="T17" i="49"/>
  <c r="J17" i="49"/>
  <c r="K13" i="49" s="1"/>
  <c r="AA9" i="49" s="1"/>
  <c r="G17" i="49"/>
  <c r="T16" i="49"/>
  <c r="W16" i="49" s="1"/>
  <c r="J16" i="49"/>
  <c r="G16" i="49"/>
  <c r="W15" i="49"/>
  <c r="T15" i="49"/>
  <c r="J15" i="49"/>
  <c r="G15" i="49"/>
  <c r="T14" i="49"/>
  <c r="W14" i="49" s="1"/>
  <c r="J14" i="49"/>
  <c r="G14" i="49"/>
  <c r="AA13" i="49"/>
  <c r="T13" i="49"/>
  <c r="T37" i="49" s="1"/>
  <c r="J13" i="49"/>
  <c r="I22" i="49" s="1"/>
  <c r="G13" i="49"/>
  <c r="G22" i="49" s="1"/>
  <c r="AA12" i="49"/>
  <c r="T12" i="49"/>
  <c r="W12" i="49" s="1"/>
  <c r="T11" i="49"/>
  <c r="W11" i="49" s="1"/>
  <c r="X11" i="49" s="1"/>
  <c r="AA16" i="49" s="1"/>
  <c r="W10" i="49"/>
  <c r="T10" i="49"/>
  <c r="W9" i="49"/>
  <c r="X9" i="49" s="1"/>
  <c r="AA15" i="49" s="1"/>
  <c r="T9" i="49"/>
  <c r="J9" i="49"/>
  <c r="G9" i="49"/>
  <c r="W8" i="49"/>
  <c r="T8" i="49"/>
  <c r="J8" i="49"/>
  <c r="G8" i="49"/>
  <c r="K7" i="49"/>
  <c r="AA8" i="49" s="1"/>
  <c r="G7" i="49"/>
  <c r="J7" i="49" s="1"/>
  <c r="I10" i="49" s="1"/>
  <c r="G51" i="50" l="1"/>
  <c r="O39" i="50" s="1"/>
  <c r="K24" i="50"/>
  <c r="AA10" i="50" s="1"/>
  <c r="AA21" i="50" s="1"/>
  <c r="X8" i="49"/>
  <c r="AA14" i="49" s="1"/>
  <c r="G10" i="49"/>
  <c r="G51" i="49" s="1"/>
  <c r="W13" i="49"/>
  <c r="X13" i="49" s="1"/>
  <c r="AA17" i="49" s="1"/>
  <c r="J24" i="49"/>
  <c r="I28" i="49" s="1"/>
  <c r="K48" i="48"/>
  <c r="J48" i="48"/>
  <c r="K47" i="48"/>
  <c r="AA13" i="48" s="1"/>
  <c r="J47" i="48"/>
  <c r="K46" i="48"/>
  <c r="J46" i="48"/>
  <c r="G46" i="48"/>
  <c r="G49" i="48" s="1"/>
  <c r="K42" i="48"/>
  <c r="J42" i="48"/>
  <c r="K41" i="48"/>
  <c r="J41" i="48"/>
  <c r="K40" i="48"/>
  <c r="J40" i="48"/>
  <c r="K39" i="48"/>
  <c r="J39" i="48"/>
  <c r="K38" i="48"/>
  <c r="J38" i="48"/>
  <c r="K37" i="48"/>
  <c r="J37" i="48"/>
  <c r="G37" i="48"/>
  <c r="K36" i="48"/>
  <c r="J36" i="48"/>
  <c r="G36" i="48"/>
  <c r="W35" i="48"/>
  <c r="T35" i="48"/>
  <c r="T34" i="48"/>
  <c r="W34" i="48" s="1"/>
  <c r="E33" i="48"/>
  <c r="W32" i="48"/>
  <c r="T32" i="48"/>
  <c r="K32" i="48"/>
  <c r="J32" i="48"/>
  <c r="G32" i="48"/>
  <c r="W31" i="48"/>
  <c r="T31" i="48"/>
  <c r="K31" i="48"/>
  <c r="G31" i="48"/>
  <c r="J31" i="48" s="1"/>
  <c r="W30" i="48"/>
  <c r="T30" i="48"/>
  <c r="K30" i="48"/>
  <c r="J30" i="48"/>
  <c r="G30" i="48"/>
  <c r="W29" i="48"/>
  <c r="T29" i="48"/>
  <c r="W28" i="48"/>
  <c r="T28" i="48"/>
  <c r="E28" i="48"/>
  <c r="W27" i="48"/>
  <c r="T27" i="48"/>
  <c r="W26" i="48"/>
  <c r="T26" i="48"/>
  <c r="G26" i="48"/>
  <c r="J26" i="48" s="1"/>
  <c r="G25" i="48"/>
  <c r="J25" i="48" s="1"/>
  <c r="T24" i="48"/>
  <c r="W24" i="48" s="1"/>
  <c r="J24" i="48"/>
  <c r="G24" i="48"/>
  <c r="T23" i="48"/>
  <c r="W23" i="48" s="1"/>
  <c r="T22" i="48"/>
  <c r="W22" i="48" s="1"/>
  <c r="W21" i="48"/>
  <c r="T21" i="48"/>
  <c r="W20" i="48"/>
  <c r="T20" i="48"/>
  <c r="T19" i="48"/>
  <c r="W19" i="48" s="1"/>
  <c r="X19" i="48" s="1"/>
  <c r="AA20" i="48" s="1"/>
  <c r="AA18" i="48"/>
  <c r="W18" i="48"/>
  <c r="X18" i="48" s="1"/>
  <c r="AA19" i="48" s="1"/>
  <c r="T18" i="48"/>
  <c r="T17" i="48"/>
  <c r="W17" i="48" s="1"/>
  <c r="J17" i="48"/>
  <c r="G17" i="48"/>
  <c r="T16" i="48"/>
  <c r="W16" i="48" s="1"/>
  <c r="J16" i="48"/>
  <c r="G16" i="48"/>
  <c r="W15" i="48"/>
  <c r="T15" i="48"/>
  <c r="J15" i="48"/>
  <c r="G15" i="48"/>
  <c r="T14" i="48"/>
  <c r="W14" i="48" s="1"/>
  <c r="J14" i="48"/>
  <c r="G14" i="48"/>
  <c r="T13" i="48"/>
  <c r="W13" i="48" s="1"/>
  <c r="X13" i="48" s="1"/>
  <c r="AA17" i="48" s="1"/>
  <c r="J13" i="48"/>
  <c r="G13" i="48"/>
  <c r="G22" i="48" s="1"/>
  <c r="T12" i="48"/>
  <c r="W12" i="48" s="1"/>
  <c r="W11" i="48"/>
  <c r="X11" i="48" s="1"/>
  <c r="AA16" i="48" s="1"/>
  <c r="T11" i="48"/>
  <c r="T10" i="48"/>
  <c r="W10" i="48" s="1"/>
  <c r="W9" i="48"/>
  <c r="X9" i="48" s="1"/>
  <c r="AA15" i="48" s="1"/>
  <c r="T9" i="48"/>
  <c r="G9" i="48"/>
  <c r="J9" i="48" s="1"/>
  <c r="W8" i="48"/>
  <c r="T8" i="48"/>
  <c r="G8" i="48"/>
  <c r="J8" i="48" s="1"/>
  <c r="K7" i="48"/>
  <c r="AA8" i="48" s="1"/>
  <c r="G7" i="48"/>
  <c r="J7" i="48" s="1"/>
  <c r="O45" i="50" l="1"/>
  <c r="K24" i="49"/>
  <c r="AA10" i="49" s="1"/>
  <c r="AA21" i="49" s="1"/>
  <c r="V37" i="49"/>
  <c r="O39" i="49" s="1"/>
  <c r="G28" i="48"/>
  <c r="AA11" i="48"/>
  <c r="G43" i="48"/>
  <c r="I49" i="48"/>
  <c r="G33" i="48"/>
  <c r="G10" i="48"/>
  <c r="G51" i="48" s="1"/>
  <c r="T37" i="48"/>
  <c r="V37" i="48"/>
  <c r="AA12" i="48"/>
  <c r="I43" i="48"/>
  <c r="I33" i="48"/>
  <c r="I28" i="48"/>
  <c r="K24" i="48"/>
  <c r="AA10" i="48" s="1"/>
  <c r="K13" i="48"/>
  <c r="AA9" i="48" s="1"/>
  <c r="I22" i="48"/>
  <c r="I10" i="48"/>
  <c r="X8" i="48"/>
  <c r="AA14" i="48" s="1"/>
  <c r="K48" i="47"/>
  <c r="J48" i="47"/>
  <c r="K47" i="47"/>
  <c r="J47" i="47"/>
  <c r="K46" i="47"/>
  <c r="AA13" i="47" s="1"/>
  <c r="J46" i="47"/>
  <c r="G46" i="47"/>
  <c r="G49" i="47" s="1"/>
  <c r="K42" i="47"/>
  <c r="J42" i="47"/>
  <c r="K41" i="47"/>
  <c r="J41" i="47"/>
  <c r="K40" i="47"/>
  <c r="J40" i="47"/>
  <c r="K39" i="47"/>
  <c r="J39" i="47"/>
  <c r="K38" i="47"/>
  <c r="J38" i="47"/>
  <c r="K37" i="47"/>
  <c r="G37" i="47"/>
  <c r="K36" i="47"/>
  <c r="J36" i="47"/>
  <c r="G36" i="47"/>
  <c r="T35" i="47"/>
  <c r="W35" i="47" s="1"/>
  <c r="W34" i="47"/>
  <c r="T34" i="47"/>
  <c r="E33" i="47"/>
  <c r="T32" i="47"/>
  <c r="W32" i="47" s="1"/>
  <c r="K32" i="47"/>
  <c r="G32" i="47"/>
  <c r="J32" i="47" s="1"/>
  <c r="W31" i="47"/>
  <c r="T31" i="47"/>
  <c r="K31" i="47"/>
  <c r="G31" i="47"/>
  <c r="J31" i="47" s="1"/>
  <c r="T30" i="47"/>
  <c r="W30" i="47" s="1"/>
  <c r="K30" i="47"/>
  <c r="J30" i="47"/>
  <c r="G30" i="47"/>
  <c r="T29" i="47"/>
  <c r="W29" i="47" s="1"/>
  <c r="T28" i="47"/>
  <c r="W28" i="47" s="1"/>
  <c r="E28" i="47"/>
  <c r="T27" i="47"/>
  <c r="W27" i="47" s="1"/>
  <c r="T26" i="47"/>
  <c r="W26" i="47" s="1"/>
  <c r="G26" i="47"/>
  <c r="J26" i="47" s="1"/>
  <c r="G25" i="47"/>
  <c r="J25" i="47" s="1"/>
  <c r="T24" i="47"/>
  <c r="W24" i="47" s="1"/>
  <c r="G24" i="47"/>
  <c r="J24" i="47" s="1"/>
  <c r="T23" i="47"/>
  <c r="W23" i="47" s="1"/>
  <c r="T22" i="47"/>
  <c r="W22" i="47" s="1"/>
  <c r="T21" i="47"/>
  <c r="W21" i="47" s="1"/>
  <c r="T20" i="47"/>
  <c r="W20" i="47" s="1"/>
  <c r="T19" i="47"/>
  <c r="W19" i="47" s="1"/>
  <c r="X19" i="47" s="1"/>
  <c r="AA20" i="47" s="1"/>
  <c r="AA18" i="47"/>
  <c r="T18" i="47"/>
  <c r="W18" i="47" s="1"/>
  <c r="X18" i="47" s="1"/>
  <c r="AA19" i="47" s="1"/>
  <c r="T17" i="47"/>
  <c r="W17" i="47" s="1"/>
  <c r="G17" i="47"/>
  <c r="J17" i="47" s="1"/>
  <c r="T16" i="47"/>
  <c r="W16" i="47" s="1"/>
  <c r="G16" i="47"/>
  <c r="J16" i="47" s="1"/>
  <c r="T15" i="47"/>
  <c r="W15" i="47" s="1"/>
  <c r="G15" i="47"/>
  <c r="J15" i="47" s="1"/>
  <c r="T14" i="47"/>
  <c r="W14" i="47" s="1"/>
  <c r="G14" i="47"/>
  <c r="J14" i="47" s="1"/>
  <c r="T13" i="47"/>
  <c r="W13" i="47" s="1"/>
  <c r="X13" i="47" s="1"/>
  <c r="AA17" i="47" s="1"/>
  <c r="G13" i="47"/>
  <c r="T12" i="47"/>
  <c r="W12" i="47" s="1"/>
  <c r="T11" i="47"/>
  <c r="W11" i="47" s="1"/>
  <c r="X11" i="47" s="1"/>
  <c r="AA16" i="47" s="1"/>
  <c r="W10" i="47"/>
  <c r="T10" i="47"/>
  <c r="T9" i="47"/>
  <c r="W9" i="47" s="1"/>
  <c r="X9" i="47" s="1"/>
  <c r="AA15" i="47" s="1"/>
  <c r="G9" i="47"/>
  <c r="J9" i="47" s="1"/>
  <c r="T8" i="47"/>
  <c r="J8" i="47"/>
  <c r="G8" i="47"/>
  <c r="K7" i="47"/>
  <c r="AA8" i="47" s="1"/>
  <c r="G7" i="47"/>
  <c r="J7" i="47" s="1"/>
  <c r="O45" i="49" l="1"/>
  <c r="G22" i="47"/>
  <c r="G43" i="47"/>
  <c r="I51" i="48"/>
  <c r="O39" i="48" s="1"/>
  <c r="AA21" i="48"/>
  <c r="G10" i="47"/>
  <c r="G51" i="47" s="1"/>
  <c r="G33" i="47"/>
  <c r="J37" i="47"/>
  <c r="I43" i="47" s="1"/>
  <c r="T37" i="47"/>
  <c r="W8" i="47"/>
  <c r="V37" i="47" s="1"/>
  <c r="J13" i="47"/>
  <c r="I22" i="47" s="1"/>
  <c r="G28" i="47"/>
  <c r="I49" i="47"/>
  <c r="AA12" i="47"/>
  <c r="AA11" i="47"/>
  <c r="I33" i="47"/>
  <c r="I28" i="47"/>
  <c r="K24" i="47"/>
  <c r="AA10" i="47" s="1"/>
  <c r="I10" i="47"/>
  <c r="K48" i="46"/>
  <c r="J48" i="46"/>
  <c r="K47" i="46"/>
  <c r="AA13" i="46" s="1"/>
  <c r="J47" i="46"/>
  <c r="K46" i="46"/>
  <c r="J46" i="46"/>
  <c r="G46" i="46"/>
  <c r="G49" i="46" s="1"/>
  <c r="K42" i="46"/>
  <c r="J42" i="46"/>
  <c r="K41" i="46"/>
  <c r="J41" i="46"/>
  <c r="K40" i="46"/>
  <c r="J40" i="46"/>
  <c r="K39" i="46"/>
  <c r="J39" i="46"/>
  <c r="K38" i="46"/>
  <c r="J38" i="46"/>
  <c r="K37" i="46"/>
  <c r="G37" i="46"/>
  <c r="G43" i="46" s="1"/>
  <c r="K36" i="46"/>
  <c r="J36" i="46"/>
  <c r="G36" i="46"/>
  <c r="T35" i="46"/>
  <c r="W35" i="46" s="1"/>
  <c r="T34" i="46"/>
  <c r="W34" i="46" s="1"/>
  <c r="E33" i="46"/>
  <c r="T32" i="46"/>
  <c r="W32" i="46" s="1"/>
  <c r="K32" i="46"/>
  <c r="J32" i="46"/>
  <c r="G32" i="46"/>
  <c r="T31" i="46"/>
  <c r="W31" i="46" s="1"/>
  <c r="K31" i="46"/>
  <c r="G31" i="46"/>
  <c r="J31" i="46" s="1"/>
  <c r="T30" i="46"/>
  <c r="W30" i="46" s="1"/>
  <c r="K30" i="46"/>
  <c r="J30" i="46"/>
  <c r="G30" i="46"/>
  <c r="T29" i="46"/>
  <c r="W29" i="46" s="1"/>
  <c r="T28" i="46"/>
  <c r="W28" i="46" s="1"/>
  <c r="E28" i="46"/>
  <c r="T27" i="46"/>
  <c r="W27" i="46" s="1"/>
  <c r="T26" i="46"/>
  <c r="W26" i="46" s="1"/>
  <c r="G26" i="46"/>
  <c r="J26" i="46" s="1"/>
  <c r="G25" i="46"/>
  <c r="J25" i="46" s="1"/>
  <c r="T24" i="46"/>
  <c r="W24" i="46" s="1"/>
  <c r="G24" i="46"/>
  <c r="G28" i="46" s="1"/>
  <c r="T23" i="46"/>
  <c r="W23" i="46" s="1"/>
  <c r="T22" i="46"/>
  <c r="W22" i="46" s="1"/>
  <c r="T21" i="46"/>
  <c r="W21" i="46" s="1"/>
  <c r="T20" i="46"/>
  <c r="W20" i="46" s="1"/>
  <c r="T19" i="46"/>
  <c r="W19" i="46" s="1"/>
  <c r="X19" i="46" s="1"/>
  <c r="AA20" i="46" s="1"/>
  <c r="AA18" i="46"/>
  <c r="T18" i="46"/>
  <c r="W18" i="46" s="1"/>
  <c r="X18" i="46" s="1"/>
  <c r="AA19" i="46" s="1"/>
  <c r="T17" i="46"/>
  <c r="W17" i="46" s="1"/>
  <c r="J17" i="46"/>
  <c r="G17" i="46"/>
  <c r="T16" i="46"/>
  <c r="W16" i="46" s="1"/>
  <c r="J16" i="46"/>
  <c r="G16" i="46"/>
  <c r="T15" i="46"/>
  <c r="W15" i="46" s="1"/>
  <c r="G15" i="46"/>
  <c r="J15" i="46" s="1"/>
  <c r="T14" i="46"/>
  <c r="W14" i="46" s="1"/>
  <c r="G14" i="46"/>
  <c r="J14" i="46" s="1"/>
  <c r="W13" i="46"/>
  <c r="X13" i="46" s="1"/>
  <c r="AA17" i="46" s="1"/>
  <c r="T13" i="46"/>
  <c r="G13" i="46"/>
  <c r="T12" i="46"/>
  <c r="W12" i="46" s="1"/>
  <c r="T11" i="46"/>
  <c r="W11" i="46" s="1"/>
  <c r="X11" i="46" s="1"/>
  <c r="AA16" i="46" s="1"/>
  <c r="T10" i="46"/>
  <c r="W10" i="46" s="1"/>
  <c r="T9" i="46"/>
  <c r="W9" i="46" s="1"/>
  <c r="X9" i="46" s="1"/>
  <c r="AA15" i="46" s="1"/>
  <c r="G9" i="46"/>
  <c r="J9" i="46" s="1"/>
  <c r="T8" i="46"/>
  <c r="W8" i="46" s="1"/>
  <c r="G8" i="46"/>
  <c r="K7" i="46"/>
  <c r="AA8" i="46" s="1"/>
  <c r="J7" i="46"/>
  <c r="G7" i="46"/>
  <c r="G22" i="46" l="1"/>
  <c r="J13" i="46"/>
  <c r="G10" i="46"/>
  <c r="G33" i="46"/>
  <c r="X8" i="47"/>
  <c r="AA14" i="47" s="1"/>
  <c r="O43" i="48"/>
  <c r="O45" i="48"/>
  <c r="K13" i="47"/>
  <c r="AA9" i="47" s="1"/>
  <c r="AA21" i="47" s="1"/>
  <c r="O45" i="47" s="1"/>
  <c r="I51" i="47"/>
  <c r="O39" i="47" s="1"/>
  <c r="J8" i="46"/>
  <c r="I10" i="46" s="1"/>
  <c r="T37" i="46"/>
  <c r="J24" i="46"/>
  <c r="J37" i="46"/>
  <c r="I43" i="46" s="1"/>
  <c r="V37" i="46"/>
  <c r="I49" i="46"/>
  <c r="AA12" i="46"/>
  <c r="I33" i="46"/>
  <c r="AA11" i="46"/>
  <c r="I28" i="46"/>
  <c r="K24" i="46"/>
  <c r="AA10" i="46" s="1"/>
  <c r="I22" i="46"/>
  <c r="K13" i="46"/>
  <c r="AA9" i="46" s="1"/>
  <c r="G51" i="46"/>
  <c r="X8" i="46"/>
  <c r="AA14" i="46" s="1"/>
  <c r="K50" i="45"/>
  <c r="J50" i="45"/>
  <c r="K49" i="45"/>
  <c r="J49" i="45"/>
  <c r="K48" i="45"/>
  <c r="AA15" i="45" s="1"/>
  <c r="J48" i="45"/>
  <c r="G48" i="45"/>
  <c r="G51" i="45" s="1"/>
  <c r="K44" i="45"/>
  <c r="J44" i="45"/>
  <c r="K43" i="45"/>
  <c r="J43" i="45"/>
  <c r="K42" i="45"/>
  <c r="J42" i="45"/>
  <c r="K41" i="45"/>
  <c r="J41" i="45"/>
  <c r="K40" i="45"/>
  <c r="J40" i="45"/>
  <c r="K39" i="45"/>
  <c r="G39" i="45"/>
  <c r="J39" i="45" s="1"/>
  <c r="K38" i="45"/>
  <c r="J38" i="45"/>
  <c r="G38" i="45"/>
  <c r="W37" i="45"/>
  <c r="T37" i="45"/>
  <c r="T36" i="45"/>
  <c r="W36" i="45" s="1"/>
  <c r="E35" i="45"/>
  <c r="T34" i="45"/>
  <c r="W34" i="45" s="1"/>
  <c r="K34" i="45"/>
  <c r="G34" i="45"/>
  <c r="J34" i="45" s="1"/>
  <c r="T33" i="45"/>
  <c r="W33" i="45" s="1"/>
  <c r="K33" i="45"/>
  <c r="G33" i="45"/>
  <c r="J33" i="45" s="1"/>
  <c r="T32" i="45"/>
  <c r="W32" i="45" s="1"/>
  <c r="K32" i="45"/>
  <c r="J32" i="45"/>
  <c r="G32" i="45"/>
  <c r="T31" i="45"/>
  <c r="W31" i="45" s="1"/>
  <c r="T30" i="45"/>
  <c r="W30" i="45" s="1"/>
  <c r="E30" i="45"/>
  <c r="T29" i="45"/>
  <c r="W29" i="45" s="1"/>
  <c r="T28" i="45"/>
  <c r="W28" i="45" s="1"/>
  <c r="G28" i="45"/>
  <c r="J28" i="45" s="1"/>
  <c r="G27" i="45"/>
  <c r="J27" i="45" s="1"/>
  <c r="T26" i="45"/>
  <c r="W26" i="45" s="1"/>
  <c r="G26" i="45"/>
  <c r="J26" i="45" s="1"/>
  <c r="T25" i="45"/>
  <c r="W25" i="45" s="1"/>
  <c r="T24" i="45"/>
  <c r="W24" i="45" s="1"/>
  <c r="T23" i="45"/>
  <c r="W23" i="45" s="1"/>
  <c r="T22" i="45"/>
  <c r="W22" i="45" s="1"/>
  <c r="T21" i="45"/>
  <c r="W21" i="45" s="1"/>
  <c r="X21" i="45" s="1"/>
  <c r="AA22" i="45" s="1"/>
  <c r="AA20" i="45"/>
  <c r="T20" i="45"/>
  <c r="W20" i="45" s="1"/>
  <c r="X20" i="45" s="1"/>
  <c r="AA21" i="45" s="1"/>
  <c r="T19" i="45"/>
  <c r="W19" i="45" s="1"/>
  <c r="G19" i="45"/>
  <c r="J19" i="45" s="1"/>
  <c r="T18" i="45"/>
  <c r="W18" i="45" s="1"/>
  <c r="G18" i="45"/>
  <c r="J18" i="45" s="1"/>
  <c r="T17" i="45"/>
  <c r="W17" i="45" s="1"/>
  <c r="G17" i="45"/>
  <c r="J17" i="45" s="1"/>
  <c r="T16" i="45"/>
  <c r="W16" i="45" s="1"/>
  <c r="G16" i="45"/>
  <c r="J16" i="45" s="1"/>
  <c r="T15" i="45"/>
  <c r="W15" i="45" s="1"/>
  <c r="X15" i="45" s="1"/>
  <c r="AA19" i="45" s="1"/>
  <c r="G15" i="45"/>
  <c r="J15" i="45" s="1"/>
  <c r="T14" i="45"/>
  <c r="W14" i="45" s="1"/>
  <c r="T13" i="45"/>
  <c r="W13" i="45" s="1"/>
  <c r="X13" i="45" s="1"/>
  <c r="AA18" i="45" s="1"/>
  <c r="T12" i="45"/>
  <c r="W12" i="45" s="1"/>
  <c r="W11" i="45"/>
  <c r="X11" i="45" s="1"/>
  <c r="AA17" i="45" s="1"/>
  <c r="T11" i="45"/>
  <c r="G11" i="45"/>
  <c r="J11" i="45" s="1"/>
  <c r="T10" i="45"/>
  <c r="G10" i="45"/>
  <c r="J10" i="45" s="1"/>
  <c r="K9" i="45"/>
  <c r="AA10" i="45" s="1"/>
  <c r="G9" i="45"/>
  <c r="G12" i="45" s="1"/>
  <c r="G35" i="45" l="1"/>
  <c r="AA13" i="45"/>
  <c r="AA14" i="45"/>
  <c r="I24" i="45"/>
  <c r="I45" i="45"/>
  <c r="T39" i="45"/>
  <c r="G45" i="45"/>
  <c r="O43" i="47"/>
  <c r="I51" i="45"/>
  <c r="I30" i="45"/>
  <c r="G30" i="45"/>
  <c r="I51" i="46"/>
  <c r="O39" i="46" s="1"/>
  <c r="AA21" i="46"/>
  <c r="K26" i="45"/>
  <c r="AA12" i="45" s="1"/>
  <c r="I35" i="45"/>
  <c r="K15" i="45"/>
  <c r="AA11" i="45" s="1"/>
  <c r="G24" i="45"/>
  <c r="J9" i="45"/>
  <c r="I12" i="45" s="1"/>
  <c r="W10" i="45"/>
  <c r="K50" i="44"/>
  <c r="J50" i="44"/>
  <c r="K49" i="44"/>
  <c r="J49" i="44"/>
  <c r="K48" i="44"/>
  <c r="AA15" i="44" s="1"/>
  <c r="J48" i="44"/>
  <c r="G48" i="44"/>
  <c r="G51" i="44" s="1"/>
  <c r="K44" i="44"/>
  <c r="J44" i="44"/>
  <c r="K43" i="44"/>
  <c r="J43" i="44"/>
  <c r="K42" i="44"/>
  <c r="J42" i="44"/>
  <c r="K41" i="44"/>
  <c r="J41" i="44"/>
  <c r="K40" i="44"/>
  <c r="J40" i="44"/>
  <c r="K39" i="44"/>
  <c r="AA14" i="44" s="1"/>
  <c r="G39" i="44"/>
  <c r="J39" i="44" s="1"/>
  <c r="K38" i="44"/>
  <c r="J38" i="44"/>
  <c r="G38" i="44"/>
  <c r="T37" i="44"/>
  <c r="W37" i="44" s="1"/>
  <c r="W36" i="44"/>
  <c r="T36" i="44"/>
  <c r="E35" i="44"/>
  <c r="T34" i="44"/>
  <c r="W34" i="44" s="1"/>
  <c r="K34" i="44"/>
  <c r="G34" i="44"/>
  <c r="J34" i="44" s="1"/>
  <c r="T33" i="44"/>
  <c r="W33" i="44" s="1"/>
  <c r="K33" i="44"/>
  <c r="G33" i="44"/>
  <c r="J33" i="44" s="1"/>
  <c r="T32" i="44"/>
  <c r="W32" i="44" s="1"/>
  <c r="K32" i="44"/>
  <c r="J32" i="44"/>
  <c r="G32" i="44"/>
  <c r="W31" i="44"/>
  <c r="T31" i="44"/>
  <c r="T30" i="44"/>
  <c r="W30" i="44" s="1"/>
  <c r="E30" i="44"/>
  <c r="T29" i="44"/>
  <c r="W29" i="44" s="1"/>
  <c r="T28" i="44"/>
  <c r="W28" i="44" s="1"/>
  <c r="G28" i="44"/>
  <c r="J28" i="44" s="1"/>
  <c r="G27" i="44"/>
  <c r="J27" i="44" s="1"/>
  <c r="T26" i="44"/>
  <c r="W26" i="44" s="1"/>
  <c r="G26" i="44"/>
  <c r="T25" i="44"/>
  <c r="W25" i="44" s="1"/>
  <c r="T24" i="44"/>
  <c r="W24" i="44" s="1"/>
  <c r="T23" i="44"/>
  <c r="W23" i="44" s="1"/>
  <c r="T22" i="44"/>
  <c r="W22" i="44" s="1"/>
  <c r="T21" i="44"/>
  <c r="W21" i="44" s="1"/>
  <c r="X21" i="44" s="1"/>
  <c r="AA22" i="44" s="1"/>
  <c r="AA20" i="44"/>
  <c r="T20" i="44"/>
  <c r="W20" i="44" s="1"/>
  <c r="X20" i="44" s="1"/>
  <c r="AA21" i="44" s="1"/>
  <c r="T19" i="44"/>
  <c r="W19" i="44" s="1"/>
  <c r="G19" i="44"/>
  <c r="J19" i="44" s="1"/>
  <c r="T18" i="44"/>
  <c r="W18" i="44" s="1"/>
  <c r="G18" i="44"/>
  <c r="J18" i="44" s="1"/>
  <c r="T17" i="44"/>
  <c r="W17" i="44" s="1"/>
  <c r="G17" i="44"/>
  <c r="J17" i="44" s="1"/>
  <c r="W16" i="44"/>
  <c r="T16" i="44"/>
  <c r="G16" i="44"/>
  <c r="J16" i="44" s="1"/>
  <c r="T15" i="44"/>
  <c r="W15" i="44" s="1"/>
  <c r="X15" i="44" s="1"/>
  <c r="AA19" i="44" s="1"/>
  <c r="G15" i="44"/>
  <c r="T14" i="44"/>
  <c r="W14" i="44" s="1"/>
  <c r="T13" i="44"/>
  <c r="W13" i="44" s="1"/>
  <c r="X13" i="44" s="1"/>
  <c r="AA18" i="44" s="1"/>
  <c r="T12" i="44"/>
  <c r="W12" i="44" s="1"/>
  <c r="T11" i="44"/>
  <c r="W11" i="44" s="1"/>
  <c r="X11" i="44" s="1"/>
  <c r="AA17" i="44" s="1"/>
  <c r="G11" i="44"/>
  <c r="J11" i="44" s="1"/>
  <c r="T10" i="44"/>
  <c r="G10" i="44"/>
  <c r="J10" i="44" s="1"/>
  <c r="K9" i="44"/>
  <c r="AA10" i="44" s="1"/>
  <c r="G9" i="44"/>
  <c r="J9" i="44" s="1"/>
  <c r="I12" i="44" s="1"/>
  <c r="G53" i="45" l="1"/>
  <c r="G30" i="44"/>
  <c r="O43" i="46"/>
  <c r="O45" i="46"/>
  <c r="V39" i="45"/>
  <c r="X10" i="45"/>
  <c r="AA16" i="45" s="1"/>
  <c r="AA23" i="45" s="1"/>
  <c r="I53" i="45"/>
  <c r="G35" i="44"/>
  <c r="T39" i="44"/>
  <c r="G24" i="44"/>
  <c r="I35" i="44"/>
  <c r="AA13" i="44"/>
  <c r="I51" i="44"/>
  <c r="I45" i="44"/>
  <c r="W10" i="44"/>
  <c r="G12" i="44"/>
  <c r="J26" i="44"/>
  <c r="I30" i="44" s="1"/>
  <c r="G45" i="44"/>
  <c r="J15" i="44"/>
  <c r="I24" i="44" s="1"/>
  <c r="K50" i="43"/>
  <c r="J50" i="43"/>
  <c r="K49" i="43"/>
  <c r="J49" i="43"/>
  <c r="K48" i="43"/>
  <c r="AA15" i="43" s="1"/>
  <c r="J48" i="43"/>
  <c r="G48" i="43"/>
  <c r="G51" i="43" s="1"/>
  <c r="K44" i="43"/>
  <c r="J44" i="43"/>
  <c r="K43" i="43"/>
  <c r="J43" i="43"/>
  <c r="K42" i="43"/>
  <c r="J42" i="43"/>
  <c r="K41" i="43"/>
  <c r="J41" i="43"/>
  <c r="K40" i="43"/>
  <c r="J40" i="43"/>
  <c r="K39" i="43"/>
  <c r="AA14" i="43" s="1"/>
  <c r="G39" i="43"/>
  <c r="J39" i="43" s="1"/>
  <c r="K38" i="43"/>
  <c r="J38" i="43"/>
  <c r="G38" i="43"/>
  <c r="T37" i="43"/>
  <c r="W37" i="43" s="1"/>
  <c r="T36" i="43"/>
  <c r="W36" i="43" s="1"/>
  <c r="E35" i="43"/>
  <c r="W34" i="43"/>
  <c r="T34" i="43"/>
  <c r="K34" i="43"/>
  <c r="G34" i="43"/>
  <c r="J34" i="43" s="1"/>
  <c r="W33" i="43"/>
  <c r="T33" i="43"/>
  <c r="K33" i="43"/>
  <c r="J33" i="43"/>
  <c r="G33" i="43"/>
  <c r="W32" i="43"/>
  <c r="T32" i="43"/>
  <c r="K32" i="43"/>
  <c r="AA13" i="43" s="1"/>
  <c r="G32" i="43"/>
  <c r="J32" i="43" s="1"/>
  <c r="W31" i="43"/>
  <c r="T31" i="43"/>
  <c r="W30" i="43"/>
  <c r="T30" i="43"/>
  <c r="E30" i="43"/>
  <c r="W29" i="43"/>
  <c r="T29" i="43"/>
  <c r="W28" i="43"/>
  <c r="T28" i="43"/>
  <c r="G28" i="43"/>
  <c r="J28" i="43" s="1"/>
  <c r="G27" i="43"/>
  <c r="J27" i="43" s="1"/>
  <c r="T26" i="43"/>
  <c r="W26" i="43" s="1"/>
  <c r="G26" i="43"/>
  <c r="J26" i="43" s="1"/>
  <c r="T25" i="43"/>
  <c r="W25" i="43" s="1"/>
  <c r="T24" i="43"/>
  <c r="W24" i="43" s="1"/>
  <c r="W23" i="43"/>
  <c r="T23" i="43"/>
  <c r="T22" i="43"/>
  <c r="W22" i="43" s="1"/>
  <c r="T21" i="43"/>
  <c r="W21" i="43" s="1"/>
  <c r="X21" i="43" s="1"/>
  <c r="AA22" i="43" s="1"/>
  <c r="AA20" i="43"/>
  <c r="T20" i="43"/>
  <c r="W20" i="43" s="1"/>
  <c r="X20" i="43" s="1"/>
  <c r="AA21" i="43" s="1"/>
  <c r="T19" i="43"/>
  <c r="W19" i="43" s="1"/>
  <c r="G19" i="43"/>
  <c r="J19" i="43" s="1"/>
  <c r="T18" i="43"/>
  <c r="W18" i="43" s="1"/>
  <c r="G18" i="43"/>
  <c r="J18" i="43" s="1"/>
  <c r="T17" i="43"/>
  <c r="W17" i="43" s="1"/>
  <c r="G17" i="43"/>
  <c r="J17" i="43" s="1"/>
  <c r="T16" i="43"/>
  <c r="W16" i="43" s="1"/>
  <c r="G16" i="43"/>
  <c r="J16" i="43" s="1"/>
  <c r="T15" i="43"/>
  <c r="W15" i="43" s="1"/>
  <c r="X15" i="43" s="1"/>
  <c r="AA19" i="43" s="1"/>
  <c r="G15" i="43"/>
  <c r="J15" i="43" s="1"/>
  <c r="T14" i="43"/>
  <c r="W14" i="43" s="1"/>
  <c r="T13" i="43"/>
  <c r="W13" i="43" s="1"/>
  <c r="X13" i="43" s="1"/>
  <c r="AA18" i="43" s="1"/>
  <c r="T12" i="43"/>
  <c r="W12" i="43" s="1"/>
  <c r="T11" i="43"/>
  <c r="W11" i="43" s="1"/>
  <c r="X11" i="43" s="1"/>
  <c r="AA17" i="43" s="1"/>
  <c r="G11" i="43"/>
  <c r="J11" i="43" s="1"/>
  <c r="T10" i="43"/>
  <c r="G10" i="43"/>
  <c r="J10" i="43" s="1"/>
  <c r="K9" i="43"/>
  <c r="AA10" i="43" s="1"/>
  <c r="G9" i="43"/>
  <c r="K50" i="42"/>
  <c r="J50" i="42"/>
  <c r="K49" i="42"/>
  <c r="J49" i="42"/>
  <c r="K48" i="42"/>
  <c r="J48" i="42"/>
  <c r="I51" i="42" s="1"/>
  <c r="G48" i="42"/>
  <c r="G51" i="42" s="1"/>
  <c r="K44" i="42"/>
  <c r="J44" i="42"/>
  <c r="K43" i="42"/>
  <c r="J43" i="42"/>
  <c r="K42" i="42"/>
  <c r="J42" i="42"/>
  <c r="K41" i="42"/>
  <c r="J41" i="42"/>
  <c r="K40" i="42"/>
  <c r="J40" i="42"/>
  <c r="K39" i="42"/>
  <c r="J39" i="42"/>
  <c r="G39" i="42"/>
  <c r="K38" i="42"/>
  <c r="J38" i="42"/>
  <c r="G38" i="42"/>
  <c r="T37" i="42"/>
  <c r="W37" i="42" s="1"/>
  <c r="T36" i="42"/>
  <c r="W36" i="42" s="1"/>
  <c r="E35" i="42"/>
  <c r="W34" i="42"/>
  <c r="T34" i="42"/>
  <c r="K34" i="42"/>
  <c r="G34" i="42"/>
  <c r="J34" i="42" s="1"/>
  <c r="T33" i="42"/>
  <c r="W33" i="42" s="1"/>
  <c r="K33" i="42"/>
  <c r="G33" i="42"/>
  <c r="J33" i="42" s="1"/>
  <c r="T32" i="42"/>
  <c r="W32" i="42" s="1"/>
  <c r="K32" i="42"/>
  <c r="G32" i="42"/>
  <c r="J32" i="42" s="1"/>
  <c r="T31" i="42"/>
  <c r="W31" i="42" s="1"/>
  <c r="T30" i="42"/>
  <c r="W30" i="42" s="1"/>
  <c r="E30" i="42"/>
  <c r="T29" i="42"/>
  <c r="W29" i="42" s="1"/>
  <c r="W28" i="42"/>
  <c r="T28" i="42"/>
  <c r="G28" i="42"/>
  <c r="J28" i="42" s="1"/>
  <c r="G27" i="42"/>
  <c r="J27" i="42" s="1"/>
  <c r="T26" i="42"/>
  <c r="W26" i="42" s="1"/>
  <c r="G26" i="42"/>
  <c r="J26" i="42" s="1"/>
  <c r="T25" i="42"/>
  <c r="W25" i="42" s="1"/>
  <c r="T24" i="42"/>
  <c r="W24" i="42" s="1"/>
  <c r="T23" i="42"/>
  <c r="W23" i="42" s="1"/>
  <c r="T22" i="42"/>
  <c r="W22" i="42" s="1"/>
  <c r="T21" i="42"/>
  <c r="W21" i="42" s="1"/>
  <c r="X21" i="42" s="1"/>
  <c r="AA22" i="42" s="1"/>
  <c r="AA20" i="42"/>
  <c r="T20" i="42"/>
  <c r="W20" i="42" s="1"/>
  <c r="X20" i="42" s="1"/>
  <c r="AA21" i="42" s="1"/>
  <c r="W19" i="42"/>
  <c r="T19" i="42"/>
  <c r="G19" i="42"/>
  <c r="J19" i="42" s="1"/>
  <c r="T18" i="42"/>
  <c r="W18" i="42" s="1"/>
  <c r="G18" i="42"/>
  <c r="J18" i="42" s="1"/>
  <c r="T17" i="42"/>
  <c r="W17" i="42" s="1"/>
  <c r="G17" i="42"/>
  <c r="J17" i="42" s="1"/>
  <c r="T16" i="42"/>
  <c r="W16" i="42" s="1"/>
  <c r="G16" i="42"/>
  <c r="J16" i="42" s="1"/>
  <c r="T15" i="42"/>
  <c r="W15" i="42" s="1"/>
  <c r="X15" i="42" s="1"/>
  <c r="AA19" i="42" s="1"/>
  <c r="G15" i="42"/>
  <c r="J15" i="42" s="1"/>
  <c r="T14" i="42"/>
  <c r="W14" i="42" s="1"/>
  <c r="T13" i="42"/>
  <c r="W13" i="42" s="1"/>
  <c r="X13" i="42" s="1"/>
  <c r="AA18" i="42" s="1"/>
  <c r="T12" i="42"/>
  <c r="W12" i="42" s="1"/>
  <c r="T11" i="42"/>
  <c r="W11" i="42" s="1"/>
  <c r="X11" i="42" s="1"/>
  <c r="AA17" i="42" s="1"/>
  <c r="G11" i="42"/>
  <c r="J11" i="42" s="1"/>
  <c r="T10" i="42"/>
  <c r="G10" i="42"/>
  <c r="J10" i="42" s="1"/>
  <c r="K9" i="42"/>
  <c r="AA10" i="42" s="1"/>
  <c r="G9" i="42"/>
  <c r="K50" i="41"/>
  <c r="AA15" i="41" s="1"/>
  <c r="J50" i="41"/>
  <c r="K49" i="41"/>
  <c r="J49" i="41"/>
  <c r="K48" i="41"/>
  <c r="J48" i="41"/>
  <c r="G48" i="41"/>
  <c r="G51" i="41" s="1"/>
  <c r="K44" i="41"/>
  <c r="J44" i="41"/>
  <c r="K43" i="41"/>
  <c r="J43" i="41"/>
  <c r="K42" i="41"/>
  <c r="J42" i="41"/>
  <c r="K41" i="41"/>
  <c r="J41" i="41"/>
  <c r="K40" i="41"/>
  <c r="J40" i="41"/>
  <c r="K39" i="41"/>
  <c r="G39" i="41"/>
  <c r="J39" i="41" s="1"/>
  <c r="K38" i="41"/>
  <c r="J38" i="41"/>
  <c r="G38" i="41"/>
  <c r="T37" i="41"/>
  <c r="W37" i="41" s="1"/>
  <c r="T36" i="41"/>
  <c r="W36" i="41" s="1"/>
  <c r="E35" i="41"/>
  <c r="W34" i="41"/>
  <c r="T34" i="41"/>
  <c r="K34" i="41"/>
  <c r="G34" i="41"/>
  <c r="J34" i="41" s="1"/>
  <c r="W33" i="41"/>
  <c r="T33" i="41"/>
  <c r="K33" i="41"/>
  <c r="J33" i="41"/>
  <c r="G33" i="41"/>
  <c r="W32" i="41"/>
  <c r="T32" i="41"/>
  <c r="K32" i="41"/>
  <c r="G32" i="41"/>
  <c r="J32" i="41" s="1"/>
  <c r="W31" i="41"/>
  <c r="T31" i="41"/>
  <c r="W30" i="41"/>
  <c r="T30" i="41"/>
  <c r="E30" i="41"/>
  <c r="W29" i="41"/>
  <c r="T29" i="41"/>
  <c r="W28" i="41"/>
  <c r="T28" i="41"/>
  <c r="G28" i="41"/>
  <c r="J28" i="41" s="1"/>
  <c r="G27" i="41"/>
  <c r="J27" i="41" s="1"/>
  <c r="T26" i="41"/>
  <c r="W26" i="41" s="1"/>
  <c r="G26" i="41"/>
  <c r="J26" i="41" s="1"/>
  <c r="T25" i="41"/>
  <c r="W25" i="41" s="1"/>
  <c r="T24" i="41"/>
  <c r="W24" i="41" s="1"/>
  <c r="W23" i="41"/>
  <c r="T23" i="41"/>
  <c r="T22" i="41"/>
  <c r="W22" i="41" s="1"/>
  <c r="T21" i="41"/>
  <c r="W21" i="41" s="1"/>
  <c r="X21" i="41" s="1"/>
  <c r="AA22" i="41" s="1"/>
  <c r="AA20" i="41"/>
  <c r="T20" i="41"/>
  <c r="W20" i="41" s="1"/>
  <c r="X20" i="41" s="1"/>
  <c r="AA21" i="41" s="1"/>
  <c r="T19" i="41"/>
  <c r="W19" i="41" s="1"/>
  <c r="G19" i="41"/>
  <c r="J19" i="41" s="1"/>
  <c r="T18" i="41"/>
  <c r="W18" i="41" s="1"/>
  <c r="G18" i="41"/>
  <c r="J18" i="41" s="1"/>
  <c r="T17" i="41"/>
  <c r="W17" i="41" s="1"/>
  <c r="G17" i="41"/>
  <c r="J17" i="41" s="1"/>
  <c r="T16" i="41"/>
  <c r="W16" i="41" s="1"/>
  <c r="G16" i="41"/>
  <c r="J16" i="41" s="1"/>
  <c r="T15" i="41"/>
  <c r="W15" i="41" s="1"/>
  <c r="X15" i="41" s="1"/>
  <c r="AA19" i="41" s="1"/>
  <c r="G15" i="41"/>
  <c r="J15" i="41" s="1"/>
  <c r="T14" i="41"/>
  <c r="W14" i="41" s="1"/>
  <c r="T13" i="41"/>
  <c r="W13" i="41" s="1"/>
  <c r="X13" i="41" s="1"/>
  <c r="AA18" i="41" s="1"/>
  <c r="T12" i="41"/>
  <c r="W12" i="41" s="1"/>
  <c r="T11" i="41"/>
  <c r="W11" i="41" s="1"/>
  <c r="X11" i="41" s="1"/>
  <c r="AA17" i="41" s="1"/>
  <c r="G11" i="41"/>
  <c r="J11" i="41" s="1"/>
  <c r="T10" i="41"/>
  <c r="G10" i="41"/>
  <c r="J10" i="41" s="1"/>
  <c r="K9" i="41"/>
  <c r="AA10" i="41" s="1"/>
  <c r="G9" i="41"/>
  <c r="I45" i="43" l="1"/>
  <c r="G45" i="41"/>
  <c r="I51" i="41"/>
  <c r="G45" i="42"/>
  <c r="I51" i="43"/>
  <c r="AA13" i="41"/>
  <c r="AA14" i="41"/>
  <c r="K15" i="44"/>
  <c r="AA11" i="44" s="1"/>
  <c r="I30" i="43"/>
  <c r="I30" i="41"/>
  <c r="I35" i="42"/>
  <c r="AA15" i="42"/>
  <c r="O47" i="45"/>
  <c r="O41" i="45"/>
  <c r="O45" i="45" s="1"/>
  <c r="K15" i="41"/>
  <c r="AA11" i="41" s="1"/>
  <c r="G30" i="42"/>
  <c r="AA13" i="42"/>
  <c r="K15" i="43"/>
  <c r="AA11" i="43" s="1"/>
  <c r="I24" i="42"/>
  <c r="K26" i="42"/>
  <c r="AA12" i="42" s="1"/>
  <c r="G12" i="41"/>
  <c r="T39" i="41"/>
  <c r="G30" i="41"/>
  <c r="I45" i="42"/>
  <c r="G12" i="43"/>
  <c r="T39" i="43"/>
  <c r="G30" i="43"/>
  <c r="I30" i="42"/>
  <c r="I35" i="41"/>
  <c r="I45" i="41"/>
  <c r="G12" i="42"/>
  <c r="T39" i="42"/>
  <c r="AA14" i="42"/>
  <c r="I35" i="43"/>
  <c r="G45" i="43"/>
  <c r="I53" i="44"/>
  <c r="G53" i="44"/>
  <c r="V39" i="44"/>
  <c r="X10" i="44"/>
  <c r="AA16" i="44" s="1"/>
  <c r="K26" i="44"/>
  <c r="AA12" i="44" s="1"/>
  <c r="I24" i="43"/>
  <c r="K26" i="43"/>
  <c r="AA12" i="43" s="1"/>
  <c r="G24" i="43"/>
  <c r="J9" i="43"/>
  <c r="I12" i="43" s="1"/>
  <c r="W10" i="43"/>
  <c r="G35" i="43"/>
  <c r="K15" i="42"/>
  <c r="AA11" i="42" s="1"/>
  <c r="G24" i="42"/>
  <c r="J9" i="42"/>
  <c r="I12" i="42" s="1"/>
  <c r="W10" i="42"/>
  <c r="G35" i="42"/>
  <c r="I24" i="41"/>
  <c r="K26" i="41"/>
  <c r="AA12" i="41" s="1"/>
  <c r="G24" i="41"/>
  <c r="J9" i="41"/>
  <c r="I12" i="41" s="1"/>
  <c r="W10" i="41"/>
  <c r="G35" i="41"/>
  <c r="K50" i="40"/>
  <c r="J50" i="40"/>
  <c r="K49" i="40"/>
  <c r="J49" i="40"/>
  <c r="K48" i="40"/>
  <c r="AA15" i="40" s="1"/>
  <c r="J48" i="40"/>
  <c r="G48" i="40"/>
  <c r="G51" i="40" s="1"/>
  <c r="K44" i="40"/>
  <c r="J44" i="40"/>
  <c r="K43" i="40"/>
  <c r="J43" i="40"/>
  <c r="K42" i="40"/>
  <c r="J42" i="40"/>
  <c r="K41" i="40"/>
  <c r="J41" i="40"/>
  <c r="K40" i="40"/>
  <c r="J40" i="40"/>
  <c r="K39" i="40"/>
  <c r="G39" i="40"/>
  <c r="J39" i="40" s="1"/>
  <c r="K38" i="40"/>
  <c r="J38" i="40"/>
  <c r="G38" i="40"/>
  <c r="T37" i="40"/>
  <c r="W37" i="40" s="1"/>
  <c r="T36" i="40"/>
  <c r="W36" i="40" s="1"/>
  <c r="E35" i="40"/>
  <c r="W34" i="40"/>
  <c r="T34" i="40"/>
  <c r="K34" i="40"/>
  <c r="G34" i="40"/>
  <c r="J34" i="40" s="1"/>
  <c r="W33" i="40"/>
  <c r="T33" i="40"/>
  <c r="K33" i="40"/>
  <c r="J33" i="40"/>
  <c r="G33" i="40"/>
  <c r="W32" i="40"/>
  <c r="T32" i="40"/>
  <c r="K32" i="40"/>
  <c r="AA13" i="40" s="1"/>
  <c r="G32" i="40"/>
  <c r="J32" i="40" s="1"/>
  <c r="W31" i="40"/>
  <c r="T31" i="40"/>
  <c r="W30" i="40"/>
  <c r="T30" i="40"/>
  <c r="E30" i="40"/>
  <c r="W29" i="40"/>
  <c r="T29" i="40"/>
  <c r="W28" i="40"/>
  <c r="T28" i="40"/>
  <c r="G28" i="40"/>
  <c r="J28" i="40" s="1"/>
  <c r="G27" i="40"/>
  <c r="J27" i="40" s="1"/>
  <c r="T26" i="40"/>
  <c r="W26" i="40" s="1"/>
  <c r="G26" i="40"/>
  <c r="J26" i="40" s="1"/>
  <c r="I30" i="40" s="1"/>
  <c r="T25" i="40"/>
  <c r="W25" i="40" s="1"/>
  <c r="T24" i="40"/>
  <c r="W24" i="40" s="1"/>
  <c r="W23" i="40"/>
  <c r="T23" i="40"/>
  <c r="T22" i="40"/>
  <c r="W22" i="40" s="1"/>
  <c r="T21" i="40"/>
  <c r="W21" i="40" s="1"/>
  <c r="X21" i="40" s="1"/>
  <c r="AA22" i="40" s="1"/>
  <c r="AA20" i="40"/>
  <c r="T20" i="40"/>
  <c r="W20" i="40" s="1"/>
  <c r="X20" i="40" s="1"/>
  <c r="AA21" i="40" s="1"/>
  <c r="T19" i="40"/>
  <c r="W19" i="40" s="1"/>
  <c r="G19" i="40"/>
  <c r="J19" i="40" s="1"/>
  <c r="T18" i="40"/>
  <c r="W18" i="40" s="1"/>
  <c r="G18" i="40"/>
  <c r="J18" i="40" s="1"/>
  <c r="T17" i="40"/>
  <c r="W17" i="40" s="1"/>
  <c r="G17" i="40"/>
  <c r="J17" i="40" s="1"/>
  <c r="T16" i="40"/>
  <c r="W16" i="40" s="1"/>
  <c r="G16" i="40"/>
  <c r="J16" i="40" s="1"/>
  <c r="T15" i="40"/>
  <c r="W15" i="40" s="1"/>
  <c r="X15" i="40" s="1"/>
  <c r="AA19" i="40" s="1"/>
  <c r="G15" i="40"/>
  <c r="J15" i="40" s="1"/>
  <c r="T14" i="40"/>
  <c r="W14" i="40" s="1"/>
  <c r="T13" i="40"/>
  <c r="W13" i="40" s="1"/>
  <c r="X13" i="40" s="1"/>
  <c r="AA18" i="40" s="1"/>
  <c r="T12" i="40"/>
  <c r="W12" i="40" s="1"/>
  <c r="T11" i="40"/>
  <c r="W11" i="40" s="1"/>
  <c r="X11" i="40" s="1"/>
  <c r="AA17" i="40" s="1"/>
  <c r="G11" i="40"/>
  <c r="J11" i="40" s="1"/>
  <c r="T10" i="40"/>
  <c r="G10" i="40"/>
  <c r="J10" i="40" s="1"/>
  <c r="K9" i="40"/>
  <c r="AA10" i="40" s="1"/>
  <c r="G9" i="40"/>
  <c r="G53" i="43" l="1"/>
  <c r="I53" i="42"/>
  <c r="AA14" i="40"/>
  <c r="I51" i="40"/>
  <c r="G53" i="42"/>
  <c r="AA23" i="44"/>
  <c r="O47" i="44" s="1"/>
  <c r="G53" i="41"/>
  <c r="I45" i="40"/>
  <c r="I53" i="41"/>
  <c r="I53" i="43"/>
  <c r="G12" i="40"/>
  <c r="T39" i="40"/>
  <c r="G30" i="40"/>
  <c r="I35" i="40"/>
  <c r="G45" i="40"/>
  <c r="O41" i="44"/>
  <c r="V39" i="43"/>
  <c r="X10" i="43"/>
  <c r="AA16" i="43" s="1"/>
  <c r="AA23" i="43" s="1"/>
  <c r="V39" i="42"/>
  <c r="O41" i="42" s="1"/>
  <c r="X10" i="42"/>
  <c r="AA16" i="42" s="1"/>
  <c r="AA23" i="42" s="1"/>
  <c r="V39" i="41"/>
  <c r="X10" i="41"/>
  <c r="AA16" i="41" s="1"/>
  <c r="AA23" i="41" s="1"/>
  <c r="I24" i="40"/>
  <c r="K26" i="40"/>
  <c r="AA12" i="40" s="1"/>
  <c r="K15" i="40"/>
  <c r="AA11" i="40" s="1"/>
  <c r="G24" i="40"/>
  <c r="J9" i="40"/>
  <c r="I12" i="40" s="1"/>
  <c r="W10" i="40"/>
  <c r="G35" i="40"/>
  <c r="I53" i="40" l="1"/>
  <c r="O45" i="44"/>
  <c r="O41" i="41"/>
  <c r="O45" i="41" s="1"/>
  <c r="O41" i="43"/>
  <c r="O45" i="43" s="1"/>
  <c r="G53" i="40"/>
  <c r="O47" i="43"/>
  <c r="O47" i="42"/>
  <c r="O45" i="42"/>
  <c r="O47" i="41"/>
  <c r="V39" i="40"/>
  <c r="X10" i="40"/>
  <c r="AA16" i="40" s="1"/>
  <c r="AA23" i="40" s="1"/>
  <c r="O41" i="40" l="1"/>
  <c r="O45" i="40" s="1"/>
  <c r="O47" i="40"/>
  <c r="K50" i="39" l="1"/>
  <c r="J50" i="39"/>
  <c r="K49" i="39"/>
  <c r="J49" i="39"/>
  <c r="K48" i="39"/>
  <c r="J48" i="39"/>
  <c r="G48" i="39"/>
  <c r="G51" i="39" s="1"/>
  <c r="K44" i="39"/>
  <c r="J44" i="39"/>
  <c r="K43" i="39"/>
  <c r="J43" i="39"/>
  <c r="K42" i="39"/>
  <c r="J42" i="39"/>
  <c r="K41" i="39"/>
  <c r="J41" i="39"/>
  <c r="K40" i="39"/>
  <c r="J40" i="39"/>
  <c r="K39" i="39"/>
  <c r="G39" i="39"/>
  <c r="J39" i="39" s="1"/>
  <c r="K38" i="39"/>
  <c r="J38" i="39"/>
  <c r="G38" i="39"/>
  <c r="T37" i="39"/>
  <c r="W37" i="39" s="1"/>
  <c r="T36" i="39"/>
  <c r="W36" i="39" s="1"/>
  <c r="E35" i="39"/>
  <c r="T34" i="39"/>
  <c r="W34" i="39" s="1"/>
  <c r="K34" i="39"/>
  <c r="G34" i="39"/>
  <c r="J34" i="39" s="1"/>
  <c r="T33" i="39"/>
  <c r="W33" i="39" s="1"/>
  <c r="K33" i="39"/>
  <c r="G33" i="39"/>
  <c r="J33" i="39" s="1"/>
  <c r="T32" i="39"/>
  <c r="W32" i="39" s="1"/>
  <c r="K32" i="39"/>
  <c r="G32" i="39"/>
  <c r="J32" i="39" s="1"/>
  <c r="T31" i="39"/>
  <c r="W31" i="39" s="1"/>
  <c r="T30" i="39"/>
  <c r="W30" i="39" s="1"/>
  <c r="E30" i="39"/>
  <c r="T29" i="39"/>
  <c r="W29" i="39" s="1"/>
  <c r="T28" i="39"/>
  <c r="W28" i="39" s="1"/>
  <c r="G28" i="39"/>
  <c r="J28" i="39" s="1"/>
  <c r="G27" i="39"/>
  <c r="J27" i="39" s="1"/>
  <c r="T26" i="39"/>
  <c r="W26" i="39" s="1"/>
  <c r="G26" i="39"/>
  <c r="G30" i="39" s="1"/>
  <c r="T25" i="39"/>
  <c r="W25" i="39" s="1"/>
  <c r="T24" i="39"/>
  <c r="W24" i="39" s="1"/>
  <c r="T23" i="39"/>
  <c r="W23" i="39" s="1"/>
  <c r="T22" i="39"/>
  <c r="W22" i="39" s="1"/>
  <c r="T21" i="39"/>
  <c r="W21" i="39" s="1"/>
  <c r="X21" i="39" s="1"/>
  <c r="AA22" i="39" s="1"/>
  <c r="AA20" i="39"/>
  <c r="T20" i="39"/>
  <c r="W20" i="39" s="1"/>
  <c r="X20" i="39" s="1"/>
  <c r="AA21" i="39" s="1"/>
  <c r="T19" i="39"/>
  <c r="W19" i="39" s="1"/>
  <c r="G19" i="39"/>
  <c r="J19" i="39" s="1"/>
  <c r="T18" i="39"/>
  <c r="W18" i="39" s="1"/>
  <c r="G18" i="39"/>
  <c r="J18" i="39" s="1"/>
  <c r="T17" i="39"/>
  <c r="W17" i="39" s="1"/>
  <c r="G17" i="39"/>
  <c r="J17" i="39" s="1"/>
  <c r="T16" i="39"/>
  <c r="W16" i="39" s="1"/>
  <c r="G16" i="39"/>
  <c r="J16" i="39" s="1"/>
  <c r="T15" i="39"/>
  <c r="W15" i="39" s="1"/>
  <c r="X15" i="39" s="1"/>
  <c r="AA19" i="39" s="1"/>
  <c r="G15" i="39"/>
  <c r="T14" i="39"/>
  <c r="W14" i="39" s="1"/>
  <c r="T13" i="39"/>
  <c r="W13" i="39" s="1"/>
  <c r="X13" i="39" s="1"/>
  <c r="AA18" i="39" s="1"/>
  <c r="T12" i="39"/>
  <c r="W12" i="39" s="1"/>
  <c r="T11" i="39"/>
  <c r="W11" i="39" s="1"/>
  <c r="X11" i="39" s="1"/>
  <c r="AA17" i="39" s="1"/>
  <c r="G11" i="39"/>
  <c r="J11" i="39" s="1"/>
  <c r="T10" i="39"/>
  <c r="W10" i="39" s="1"/>
  <c r="G10" i="39"/>
  <c r="J10" i="39" s="1"/>
  <c r="K9" i="39"/>
  <c r="AA10" i="39" s="1"/>
  <c r="G9" i="39"/>
  <c r="J9" i="39" s="1"/>
  <c r="I45" i="39" l="1"/>
  <c r="AA15" i="39"/>
  <c r="I12" i="39"/>
  <c r="G24" i="39"/>
  <c r="AA14" i="39"/>
  <c r="I51" i="39"/>
  <c r="AA13" i="39"/>
  <c r="I35" i="39"/>
  <c r="V39" i="39"/>
  <c r="G35" i="39"/>
  <c r="T39" i="39"/>
  <c r="X10" i="39"/>
  <c r="AA16" i="39" s="1"/>
  <c r="G12" i="39"/>
  <c r="J26" i="39"/>
  <c r="I30" i="39" s="1"/>
  <c r="G45" i="39"/>
  <c r="J15" i="39"/>
  <c r="I24" i="39" s="1"/>
  <c r="I53" i="39" l="1"/>
  <c r="G53" i="39"/>
  <c r="O41" i="39" s="1"/>
  <c r="K26" i="39"/>
  <c r="AA12" i="39" s="1"/>
  <c r="K15" i="39"/>
  <c r="AA11" i="39" s="1"/>
  <c r="AA23" i="39" s="1"/>
  <c r="K50" i="36"/>
  <c r="J50" i="36"/>
  <c r="K49" i="36"/>
  <c r="AA15" i="36" s="1"/>
  <c r="J49" i="36"/>
  <c r="K48" i="36"/>
  <c r="J48" i="36"/>
  <c r="G48" i="36"/>
  <c r="G51" i="36" s="1"/>
  <c r="K44" i="36"/>
  <c r="J44" i="36"/>
  <c r="K43" i="36"/>
  <c r="J43" i="36"/>
  <c r="K42" i="36"/>
  <c r="J42" i="36"/>
  <c r="K41" i="36"/>
  <c r="J41" i="36"/>
  <c r="K40" i="36"/>
  <c r="J40" i="36"/>
  <c r="K39" i="36"/>
  <c r="G39" i="36"/>
  <c r="J39" i="36" s="1"/>
  <c r="K38" i="36"/>
  <c r="J38" i="36"/>
  <c r="G38" i="36"/>
  <c r="T37" i="36"/>
  <c r="W37" i="36" s="1"/>
  <c r="T36" i="36"/>
  <c r="W36" i="36" s="1"/>
  <c r="E35" i="36"/>
  <c r="W34" i="36"/>
  <c r="T34" i="36"/>
  <c r="K34" i="36"/>
  <c r="G34" i="36"/>
  <c r="J34" i="36" s="1"/>
  <c r="W33" i="36"/>
  <c r="T33" i="36"/>
  <c r="K33" i="36"/>
  <c r="J33" i="36"/>
  <c r="G33" i="36"/>
  <c r="W32" i="36"/>
  <c r="T32" i="36"/>
  <c r="K32" i="36"/>
  <c r="G32" i="36"/>
  <c r="J32" i="36" s="1"/>
  <c r="W31" i="36"/>
  <c r="T31" i="36"/>
  <c r="W30" i="36"/>
  <c r="T30" i="36"/>
  <c r="E30" i="36"/>
  <c r="W29" i="36"/>
  <c r="T29" i="36"/>
  <c r="W28" i="36"/>
  <c r="T28" i="36"/>
  <c r="J28" i="36"/>
  <c r="G28" i="36"/>
  <c r="G27" i="36"/>
  <c r="J27" i="36" s="1"/>
  <c r="T26" i="36"/>
  <c r="W26" i="36" s="1"/>
  <c r="G26" i="36"/>
  <c r="T25" i="36"/>
  <c r="W25" i="36" s="1"/>
  <c r="T24" i="36"/>
  <c r="W24" i="36" s="1"/>
  <c r="W23" i="36"/>
  <c r="T23" i="36"/>
  <c r="T22" i="36"/>
  <c r="W22" i="36" s="1"/>
  <c r="T21" i="36"/>
  <c r="W21" i="36" s="1"/>
  <c r="X21" i="36" s="1"/>
  <c r="AA22" i="36" s="1"/>
  <c r="AA20" i="36"/>
  <c r="T20" i="36"/>
  <c r="W20" i="36" s="1"/>
  <c r="X20" i="36" s="1"/>
  <c r="AA21" i="36" s="1"/>
  <c r="T19" i="36"/>
  <c r="W19" i="36" s="1"/>
  <c r="G19" i="36"/>
  <c r="J19" i="36" s="1"/>
  <c r="T18" i="36"/>
  <c r="W18" i="36" s="1"/>
  <c r="G18" i="36"/>
  <c r="J18" i="36" s="1"/>
  <c r="T17" i="36"/>
  <c r="W17" i="36" s="1"/>
  <c r="G17" i="36"/>
  <c r="J17" i="36" s="1"/>
  <c r="T16" i="36"/>
  <c r="W16" i="36" s="1"/>
  <c r="G16" i="36"/>
  <c r="J16" i="36" s="1"/>
  <c r="T15" i="36"/>
  <c r="W15" i="36" s="1"/>
  <c r="X15" i="36" s="1"/>
  <c r="AA19" i="36" s="1"/>
  <c r="G15" i="36"/>
  <c r="T14" i="36"/>
  <c r="W14" i="36" s="1"/>
  <c r="T13" i="36"/>
  <c r="W13" i="36" s="1"/>
  <c r="X13" i="36" s="1"/>
  <c r="AA18" i="36" s="1"/>
  <c r="T12" i="36"/>
  <c r="W12" i="36" s="1"/>
  <c r="T11" i="36"/>
  <c r="W11" i="36" s="1"/>
  <c r="X11" i="36" s="1"/>
  <c r="AA17" i="36" s="1"/>
  <c r="G11" i="36"/>
  <c r="J11" i="36" s="1"/>
  <c r="T10" i="36"/>
  <c r="W10" i="36" s="1"/>
  <c r="G10" i="36"/>
  <c r="J10" i="36" s="1"/>
  <c r="K9" i="36"/>
  <c r="AA10" i="36" s="1"/>
  <c r="G9" i="36"/>
  <c r="J9" i="36" s="1"/>
  <c r="I35" i="36" l="1"/>
  <c r="G30" i="36"/>
  <c r="AA14" i="36"/>
  <c r="G24" i="36"/>
  <c r="AA13" i="36"/>
  <c r="I51" i="36"/>
  <c r="I45" i="36"/>
  <c r="O45" i="39"/>
  <c r="O47" i="39"/>
  <c r="I12" i="36"/>
  <c r="V39" i="36"/>
  <c r="G35" i="36"/>
  <c r="T39" i="36"/>
  <c r="X10" i="36"/>
  <c r="AA16" i="36" s="1"/>
  <c r="G12" i="36"/>
  <c r="J26" i="36"/>
  <c r="I30" i="36" s="1"/>
  <c r="G45" i="36"/>
  <c r="J15" i="36"/>
  <c r="I24" i="36" s="1"/>
  <c r="K26" i="36" l="1"/>
  <c r="AA12" i="36" s="1"/>
  <c r="G53" i="36"/>
  <c r="I53" i="36"/>
  <c r="K15" i="36"/>
  <c r="AA11" i="36" s="1"/>
  <c r="AA23" i="36" s="1"/>
  <c r="K50" i="35"/>
  <c r="J50" i="35"/>
  <c r="K49" i="35"/>
  <c r="J49" i="35"/>
  <c r="I51" i="35" s="1"/>
  <c r="K48" i="35"/>
  <c r="J48" i="35"/>
  <c r="G48" i="35"/>
  <c r="G51" i="35" s="1"/>
  <c r="K44" i="35"/>
  <c r="J44" i="35"/>
  <c r="K43" i="35"/>
  <c r="J43" i="35"/>
  <c r="K42" i="35"/>
  <c r="J42" i="35"/>
  <c r="K41" i="35"/>
  <c r="J41" i="35"/>
  <c r="K40" i="35"/>
  <c r="J40" i="35"/>
  <c r="K39" i="35"/>
  <c r="G39" i="35"/>
  <c r="J39" i="35" s="1"/>
  <c r="K38" i="35"/>
  <c r="J38" i="35"/>
  <c r="G38" i="35"/>
  <c r="W37" i="35"/>
  <c r="T37" i="35"/>
  <c r="T36" i="35"/>
  <c r="W36" i="35" s="1"/>
  <c r="E35" i="35"/>
  <c r="T34" i="35"/>
  <c r="W34" i="35" s="1"/>
  <c r="K34" i="35"/>
  <c r="G34" i="35"/>
  <c r="J34" i="35" s="1"/>
  <c r="T33" i="35"/>
  <c r="W33" i="35" s="1"/>
  <c r="K33" i="35"/>
  <c r="G33" i="35"/>
  <c r="J33" i="35" s="1"/>
  <c r="W32" i="35"/>
  <c r="T32" i="35"/>
  <c r="K32" i="35"/>
  <c r="G32" i="35"/>
  <c r="J32" i="35" s="1"/>
  <c r="W31" i="35"/>
  <c r="T31" i="35"/>
  <c r="T30" i="35"/>
  <c r="W30" i="35" s="1"/>
  <c r="E30" i="35"/>
  <c r="W29" i="35"/>
  <c r="T29" i="35"/>
  <c r="T28" i="35"/>
  <c r="W28" i="35" s="1"/>
  <c r="G28" i="35"/>
  <c r="J28" i="35" s="1"/>
  <c r="G27" i="35"/>
  <c r="J27" i="35" s="1"/>
  <c r="T26" i="35"/>
  <c r="W26" i="35" s="1"/>
  <c r="G26" i="35"/>
  <c r="T25" i="35"/>
  <c r="W25" i="35" s="1"/>
  <c r="T24" i="35"/>
  <c r="W24" i="35" s="1"/>
  <c r="T23" i="35"/>
  <c r="W23" i="35" s="1"/>
  <c r="T22" i="35"/>
  <c r="W22" i="35" s="1"/>
  <c r="T21" i="35"/>
  <c r="W21" i="35" s="1"/>
  <c r="X21" i="35" s="1"/>
  <c r="AA22" i="35" s="1"/>
  <c r="AA20" i="35"/>
  <c r="T20" i="35"/>
  <c r="W20" i="35" s="1"/>
  <c r="X20" i="35" s="1"/>
  <c r="AA21" i="35" s="1"/>
  <c r="T19" i="35"/>
  <c r="W19" i="35" s="1"/>
  <c r="J19" i="35"/>
  <c r="G19" i="35"/>
  <c r="T18" i="35"/>
  <c r="W18" i="35" s="1"/>
  <c r="G18" i="35"/>
  <c r="J18" i="35" s="1"/>
  <c r="W17" i="35"/>
  <c r="T17" i="35"/>
  <c r="G17" i="35"/>
  <c r="J17" i="35" s="1"/>
  <c r="T16" i="35"/>
  <c r="W16" i="35" s="1"/>
  <c r="G16" i="35"/>
  <c r="J16" i="35" s="1"/>
  <c r="T15" i="35"/>
  <c r="W15" i="35" s="1"/>
  <c r="X15" i="35" s="1"/>
  <c r="AA19" i="35" s="1"/>
  <c r="G15" i="35"/>
  <c r="T14" i="35"/>
  <c r="W14" i="35" s="1"/>
  <c r="T13" i="35"/>
  <c r="W13" i="35" s="1"/>
  <c r="X13" i="35" s="1"/>
  <c r="AA18" i="35" s="1"/>
  <c r="T12" i="35"/>
  <c r="W12" i="35" s="1"/>
  <c r="T11" i="35"/>
  <c r="W11" i="35" s="1"/>
  <c r="X11" i="35" s="1"/>
  <c r="AA17" i="35" s="1"/>
  <c r="G11" i="35"/>
  <c r="J11" i="35" s="1"/>
  <c r="T10" i="35"/>
  <c r="W10" i="35" s="1"/>
  <c r="G10" i="35"/>
  <c r="J10" i="35" s="1"/>
  <c r="K9" i="35"/>
  <c r="AA10" i="35" s="1"/>
  <c r="G9" i="35"/>
  <c r="J9" i="35" s="1"/>
  <c r="G30" i="35" l="1"/>
  <c r="AA14" i="35"/>
  <c r="AA15" i="35"/>
  <c r="O41" i="36"/>
  <c r="O45" i="36" s="1"/>
  <c r="G24" i="35"/>
  <c r="I12" i="35"/>
  <c r="O47" i="36"/>
  <c r="I45" i="35"/>
  <c r="AA13" i="35"/>
  <c r="V39" i="35"/>
  <c r="I35" i="35"/>
  <c r="G35" i="35"/>
  <c r="T39" i="35"/>
  <c r="X10" i="35"/>
  <c r="AA16" i="35" s="1"/>
  <c r="G12" i="35"/>
  <c r="J26" i="35"/>
  <c r="I30" i="35" s="1"/>
  <c r="G45" i="35"/>
  <c r="J15" i="35"/>
  <c r="I24" i="35" s="1"/>
  <c r="K50" i="34"/>
  <c r="J50" i="34"/>
  <c r="K49" i="34"/>
  <c r="J49" i="34"/>
  <c r="K48" i="34"/>
  <c r="J48" i="34"/>
  <c r="G48" i="34"/>
  <c r="G51" i="34" s="1"/>
  <c r="K44" i="34"/>
  <c r="J44" i="34"/>
  <c r="K43" i="34"/>
  <c r="J43" i="34"/>
  <c r="K42" i="34"/>
  <c r="J42" i="34"/>
  <c r="K41" i="34"/>
  <c r="J41" i="34"/>
  <c r="K40" i="34"/>
  <c r="J40" i="34"/>
  <c r="K39" i="34"/>
  <c r="G39" i="34"/>
  <c r="J39" i="34" s="1"/>
  <c r="K38" i="34"/>
  <c r="J38" i="34"/>
  <c r="G38" i="34"/>
  <c r="W37" i="34"/>
  <c r="T37" i="34"/>
  <c r="W36" i="34"/>
  <c r="T36" i="34"/>
  <c r="E35" i="34"/>
  <c r="T34" i="34"/>
  <c r="W34" i="34" s="1"/>
  <c r="K34" i="34"/>
  <c r="G34" i="34"/>
  <c r="J34" i="34" s="1"/>
  <c r="T33" i="34"/>
  <c r="W33" i="34" s="1"/>
  <c r="K33" i="34"/>
  <c r="G33" i="34"/>
  <c r="J33" i="34" s="1"/>
  <c r="W32" i="34"/>
  <c r="T32" i="34"/>
  <c r="K32" i="34"/>
  <c r="G32" i="34"/>
  <c r="W31" i="34"/>
  <c r="T31" i="34"/>
  <c r="T30" i="34"/>
  <c r="W30" i="34" s="1"/>
  <c r="E30" i="34"/>
  <c r="W29" i="34"/>
  <c r="T29" i="34"/>
  <c r="T28" i="34"/>
  <c r="W28" i="34" s="1"/>
  <c r="J28" i="34"/>
  <c r="G28" i="34"/>
  <c r="G27" i="34"/>
  <c r="J27" i="34" s="1"/>
  <c r="T26" i="34"/>
  <c r="W26" i="34" s="1"/>
  <c r="G26" i="34"/>
  <c r="T25" i="34"/>
  <c r="W25" i="34" s="1"/>
  <c r="T24" i="34"/>
  <c r="W24" i="34" s="1"/>
  <c r="W23" i="34"/>
  <c r="T23" i="34"/>
  <c r="T22" i="34"/>
  <c r="W22" i="34" s="1"/>
  <c r="T21" i="34"/>
  <c r="W21" i="34" s="1"/>
  <c r="X21" i="34" s="1"/>
  <c r="AA22" i="34" s="1"/>
  <c r="AA20" i="34"/>
  <c r="T20" i="34"/>
  <c r="W20" i="34" s="1"/>
  <c r="X20" i="34" s="1"/>
  <c r="AA21" i="34" s="1"/>
  <c r="T19" i="34"/>
  <c r="W19" i="34" s="1"/>
  <c r="J19" i="34"/>
  <c r="G19" i="34"/>
  <c r="T18" i="34"/>
  <c r="W18" i="34" s="1"/>
  <c r="J18" i="34"/>
  <c r="G18" i="34"/>
  <c r="W17" i="34"/>
  <c r="T17" i="34"/>
  <c r="G17" i="34"/>
  <c r="J17" i="34" s="1"/>
  <c r="T16" i="34"/>
  <c r="W16" i="34" s="1"/>
  <c r="G16" i="34"/>
  <c r="J16" i="34" s="1"/>
  <c r="T15" i="34"/>
  <c r="W15" i="34" s="1"/>
  <c r="X15" i="34" s="1"/>
  <c r="AA19" i="34" s="1"/>
  <c r="G15" i="34"/>
  <c r="G24" i="34" s="1"/>
  <c r="T14" i="34"/>
  <c r="W14" i="34" s="1"/>
  <c r="T13" i="34"/>
  <c r="W13" i="34" s="1"/>
  <c r="X13" i="34" s="1"/>
  <c r="AA18" i="34" s="1"/>
  <c r="T12" i="34"/>
  <c r="W12" i="34" s="1"/>
  <c r="T11" i="34"/>
  <c r="W11" i="34" s="1"/>
  <c r="X11" i="34" s="1"/>
  <c r="AA17" i="34" s="1"/>
  <c r="G11" i="34"/>
  <c r="J11" i="34" s="1"/>
  <c r="T10" i="34"/>
  <c r="W10" i="34" s="1"/>
  <c r="X10" i="34" s="1"/>
  <c r="AA16" i="34" s="1"/>
  <c r="G10" i="34"/>
  <c r="J10" i="34" s="1"/>
  <c r="K9" i="34"/>
  <c r="AA10" i="34" s="1"/>
  <c r="G9" i="34"/>
  <c r="J9" i="34" s="1"/>
  <c r="AA15" i="34" l="1"/>
  <c r="I12" i="34"/>
  <c r="G30" i="34"/>
  <c r="K26" i="35"/>
  <c r="AA12" i="35" s="1"/>
  <c r="G35" i="34"/>
  <c r="I53" i="35"/>
  <c r="G53" i="35"/>
  <c r="K15" i="35"/>
  <c r="AA11" i="35" s="1"/>
  <c r="AA23" i="35" s="1"/>
  <c r="I51" i="34"/>
  <c r="AA14" i="34"/>
  <c r="AA13" i="34"/>
  <c r="I45" i="34"/>
  <c r="J26" i="34"/>
  <c r="I30" i="34" s="1"/>
  <c r="J32" i="34"/>
  <c r="I35" i="34" s="1"/>
  <c r="V39" i="34"/>
  <c r="G45" i="34"/>
  <c r="T39" i="34"/>
  <c r="G12" i="34"/>
  <c r="J15" i="34"/>
  <c r="I24" i="34" s="1"/>
  <c r="K50" i="31"/>
  <c r="J50" i="31"/>
  <c r="K49" i="31"/>
  <c r="J49" i="31"/>
  <c r="I51" i="31" s="1"/>
  <c r="K48" i="31"/>
  <c r="J48" i="31"/>
  <c r="G48" i="31"/>
  <c r="G51" i="31" s="1"/>
  <c r="K44" i="31"/>
  <c r="J44" i="31"/>
  <c r="K43" i="31"/>
  <c r="J43" i="31"/>
  <c r="K42" i="31"/>
  <c r="J42" i="31"/>
  <c r="K41" i="31"/>
  <c r="J41" i="31"/>
  <c r="K40" i="31"/>
  <c r="J40" i="31"/>
  <c r="K39" i="31"/>
  <c r="G39" i="31"/>
  <c r="K38" i="31"/>
  <c r="J38" i="31"/>
  <c r="G38" i="31"/>
  <c r="T37" i="31"/>
  <c r="W37" i="31" s="1"/>
  <c r="T36" i="31"/>
  <c r="W36" i="31" s="1"/>
  <c r="E35" i="31"/>
  <c r="T34" i="31"/>
  <c r="W34" i="31" s="1"/>
  <c r="K34" i="31"/>
  <c r="J34" i="31"/>
  <c r="G34" i="31"/>
  <c r="T33" i="31"/>
  <c r="W33" i="31" s="1"/>
  <c r="K33" i="31"/>
  <c r="G33" i="31"/>
  <c r="J33" i="31" s="1"/>
  <c r="T32" i="31"/>
  <c r="W32" i="31" s="1"/>
  <c r="K32" i="31"/>
  <c r="G32" i="31"/>
  <c r="W31" i="31"/>
  <c r="T31" i="31"/>
  <c r="T30" i="31"/>
  <c r="W30" i="31" s="1"/>
  <c r="E30" i="31"/>
  <c r="W29" i="31"/>
  <c r="T29" i="31"/>
  <c r="T28" i="31"/>
  <c r="W28" i="31" s="1"/>
  <c r="G28" i="31"/>
  <c r="J28" i="31" s="1"/>
  <c r="G27" i="31"/>
  <c r="J27" i="31" s="1"/>
  <c r="T26" i="31"/>
  <c r="W26" i="31" s="1"/>
  <c r="G26" i="31"/>
  <c r="J26" i="31" s="1"/>
  <c r="T25" i="31"/>
  <c r="W25" i="31" s="1"/>
  <c r="T24" i="31"/>
  <c r="W24" i="31" s="1"/>
  <c r="W23" i="31"/>
  <c r="T23" i="31"/>
  <c r="T22" i="31"/>
  <c r="W22" i="31" s="1"/>
  <c r="T21" i="31"/>
  <c r="W21" i="31" s="1"/>
  <c r="X21" i="31" s="1"/>
  <c r="AA22" i="31" s="1"/>
  <c r="AA20" i="31"/>
  <c r="T20" i="31"/>
  <c r="W20" i="31" s="1"/>
  <c r="X20" i="31" s="1"/>
  <c r="AA21" i="31" s="1"/>
  <c r="T19" i="31"/>
  <c r="W19" i="31" s="1"/>
  <c r="J19" i="31"/>
  <c r="G19" i="31"/>
  <c r="T18" i="31"/>
  <c r="W18" i="31" s="1"/>
  <c r="G18" i="31"/>
  <c r="J18" i="31" s="1"/>
  <c r="T17" i="31"/>
  <c r="W17" i="31" s="1"/>
  <c r="G17" i="31"/>
  <c r="J17" i="31" s="1"/>
  <c r="T16" i="31"/>
  <c r="W16" i="31" s="1"/>
  <c r="G16" i="31"/>
  <c r="J16" i="31" s="1"/>
  <c r="T15" i="31"/>
  <c r="W15" i="31" s="1"/>
  <c r="X15" i="31" s="1"/>
  <c r="AA19" i="31" s="1"/>
  <c r="G15" i="31"/>
  <c r="T14" i="31"/>
  <c r="W14" i="31" s="1"/>
  <c r="T13" i="31"/>
  <c r="W13" i="31" s="1"/>
  <c r="X13" i="31" s="1"/>
  <c r="AA18" i="31" s="1"/>
  <c r="T12" i="31"/>
  <c r="W12" i="31" s="1"/>
  <c r="T11" i="31"/>
  <c r="W11" i="31" s="1"/>
  <c r="X11" i="31" s="1"/>
  <c r="AA17" i="31" s="1"/>
  <c r="G11" i="31"/>
  <c r="J11" i="31" s="1"/>
  <c r="T10" i="31"/>
  <c r="W10" i="31" s="1"/>
  <c r="X10" i="31" s="1"/>
  <c r="AA16" i="31" s="1"/>
  <c r="G10" i="31"/>
  <c r="K9" i="31"/>
  <c r="AA10" i="31" s="1"/>
  <c r="G9" i="31"/>
  <c r="J9" i="31" s="1"/>
  <c r="K50" i="30"/>
  <c r="J50" i="30"/>
  <c r="K49" i="30"/>
  <c r="J49" i="30"/>
  <c r="K48" i="30"/>
  <c r="J48" i="30"/>
  <c r="G48" i="30"/>
  <c r="G51" i="30" s="1"/>
  <c r="K44" i="30"/>
  <c r="J44" i="30"/>
  <c r="K43" i="30"/>
  <c r="J43" i="30"/>
  <c r="K42" i="30"/>
  <c r="J42" i="30"/>
  <c r="K41" i="30"/>
  <c r="J41" i="30"/>
  <c r="K40" i="30"/>
  <c r="J40" i="30"/>
  <c r="K39" i="30"/>
  <c r="G39" i="30"/>
  <c r="J39" i="30" s="1"/>
  <c r="K38" i="30"/>
  <c r="J38" i="30"/>
  <c r="G38" i="30"/>
  <c r="T37" i="30"/>
  <c r="W37" i="30" s="1"/>
  <c r="T36" i="30"/>
  <c r="W36" i="30" s="1"/>
  <c r="E35" i="30"/>
  <c r="T34" i="30"/>
  <c r="W34" i="30" s="1"/>
  <c r="K34" i="30"/>
  <c r="G34" i="30"/>
  <c r="J34" i="30" s="1"/>
  <c r="W33" i="30"/>
  <c r="T33" i="30"/>
  <c r="K33" i="30"/>
  <c r="G33" i="30"/>
  <c r="J33" i="30" s="1"/>
  <c r="W32" i="30"/>
  <c r="T32" i="30"/>
  <c r="K32" i="30"/>
  <c r="G32" i="30"/>
  <c r="J32" i="30" s="1"/>
  <c r="W31" i="30"/>
  <c r="T31" i="30"/>
  <c r="T30" i="30"/>
  <c r="W30" i="30" s="1"/>
  <c r="E30" i="30"/>
  <c r="W29" i="30"/>
  <c r="T29" i="30"/>
  <c r="T28" i="30"/>
  <c r="W28" i="30" s="1"/>
  <c r="J28" i="30"/>
  <c r="G28" i="30"/>
  <c r="G27" i="30"/>
  <c r="J27" i="30" s="1"/>
  <c r="T26" i="30"/>
  <c r="W26" i="30" s="1"/>
  <c r="G26" i="30"/>
  <c r="T25" i="30"/>
  <c r="W25" i="30" s="1"/>
  <c r="T24" i="30"/>
  <c r="W24" i="30" s="1"/>
  <c r="W23" i="30"/>
  <c r="T23" i="30"/>
  <c r="T22" i="30"/>
  <c r="W22" i="30" s="1"/>
  <c r="T21" i="30"/>
  <c r="W21" i="30" s="1"/>
  <c r="X21" i="30" s="1"/>
  <c r="AA22" i="30" s="1"/>
  <c r="AA20" i="30"/>
  <c r="T20" i="30"/>
  <c r="W20" i="30" s="1"/>
  <c r="X20" i="30" s="1"/>
  <c r="AA21" i="30" s="1"/>
  <c r="T19" i="30"/>
  <c r="W19" i="30" s="1"/>
  <c r="J19" i="30"/>
  <c r="G19" i="30"/>
  <c r="T18" i="30"/>
  <c r="W18" i="30" s="1"/>
  <c r="G18" i="30"/>
  <c r="J18" i="30" s="1"/>
  <c r="T17" i="30"/>
  <c r="W17" i="30" s="1"/>
  <c r="G17" i="30"/>
  <c r="J17" i="30" s="1"/>
  <c r="T16" i="30"/>
  <c r="W16" i="30" s="1"/>
  <c r="G16" i="30"/>
  <c r="J16" i="30" s="1"/>
  <c r="T15" i="30"/>
  <c r="W15" i="30" s="1"/>
  <c r="X15" i="30" s="1"/>
  <c r="AA19" i="30" s="1"/>
  <c r="G15" i="30"/>
  <c r="AA14" i="30"/>
  <c r="T14" i="30"/>
  <c r="W14" i="30" s="1"/>
  <c r="T13" i="30"/>
  <c r="W13" i="30" s="1"/>
  <c r="X13" i="30" s="1"/>
  <c r="AA18" i="30" s="1"/>
  <c r="T12" i="30"/>
  <c r="W12" i="30" s="1"/>
  <c r="T11" i="30"/>
  <c r="W11" i="30" s="1"/>
  <c r="X11" i="30" s="1"/>
  <c r="AA17" i="30" s="1"/>
  <c r="G11" i="30"/>
  <c r="J11" i="30" s="1"/>
  <c r="T10" i="30"/>
  <c r="W10" i="30" s="1"/>
  <c r="G10" i="30"/>
  <c r="J10" i="30" s="1"/>
  <c r="K9" i="30"/>
  <c r="AA10" i="30" s="1"/>
  <c r="G9" i="30"/>
  <c r="J9" i="30" s="1"/>
  <c r="I45" i="30" l="1"/>
  <c r="I12" i="30"/>
  <c r="G35" i="31"/>
  <c r="AA15" i="31"/>
  <c r="G24" i="30"/>
  <c r="G30" i="30"/>
  <c r="I30" i="31"/>
  <c r="AA13" i="31"/>
  <c r="G45" i="31"/>
  <c r="I51" i="30"/>
  <c r="G12" i="31"/>
  <c r="G53" i="34"/>
  <c r="AA14" i="31"/>
  <c r="G24" i="31"/>
  <c r="J32" i="31"/>
  <c r="I35" i="31" s="1"/>
  <c r="I35" i="30"/>
  <c r="O41" i="35"/>
  <c r="O45" i="35" s="1"/>
  <c r="O47" i="35"/>
  <c r="I53" i="34"/>
  <c r="K26" i="34"/>
  <c r="AA12" i="34" s="1"/>
  <c r="K15" i="34"/>
  <c r="AA11" i="34" s="1"/>
  <c r="K26" i="31"/>
  <c r="AA12" i="31" s="1"/>
  <c r="T39" i="31"/>
  <c r="V39" i="31"/>
  <c r="J10" i="31"/>
  <c r="I12" i="31" s="1"/>
  <c r="J15" i="31"/>
  <c r="I24" i="31" s="1"/>
  <c r="G30" i="31"/>
  <c r="J39" i="31"/>
  <c r="I45" i="31" s="1"/>
  <c r="AA15" i="30"/>
  <c r="AA13" i="30"/>
  <c r="V39" i="30"/>
  <c r="G35" i="30"/>
  <c r="T39" i="30"/>
  <c r="X10" i="30"/>
  <c r="AA16" i="30" s="1"/>
  <c r="G12" i="30"/>
  <c r="J26" i="30"/>
  <c r="I30" i="30" s="1"/>
  <c r="G45" i="30"/>
  <c r="J15" i="30"/>
  <c r="I24" i="30" s="1"/>
  <c r="K50" i="28"/>
  <c r="J50" i="28"/>
  <c r="K49" i="28"/>
  <c r="J49" i="28"/>
  <c r="K48" i="28"/>
  <c r="J48" i="28"/>
  <c r="G48" i="28"/>
  <c r="G51" i="28" s="1"/>
  <c r="K44" i="28"/>
  <c r="J44" i="28"/>
  <c r="K43" i="28"/>
  <c r="J43" i="28"/>
  <c r="K42" i="28"/>
  <c r="J42" i="28"/>
  <c r="K41" i="28"/>
  <c r="J41" i="28"/>
  <c r="K40" i="28"/>
  <c r="J40" i="28"/>
  <c r="K39" i="28"/>
  <c r="G39" i="28"/>
  <c r="J39" i="28" s="1"/>
  <c r="K38" i="28"/>
  <c r="J38" i="28"/>
  <c r="G38" i="28"/>
  <c r="T37" i="28"/>
  <c r="W37" i="28" s="1"/>
  <c r="T36" i="28"/>
  <c r="W36" i="28" s="1"/>
  <c r="E35" i="28"/>
  <c r="T34" i="28"/>
  <c r="W34" i="28" s="1"/>
  <c r="K34" i="28"/>
  <c r="G34" i="28"/>
  <c r="J34" i="28" s="1"/>
  <c r="T33" i="28"/>
  <c r="W33" i="28" s="1"/>
  <c r="K33" i="28"/>
  <c r="G33" i="28"/>
  <c r="J33" i="28" s="1"/>
  <c r="T32" i="28"/>
  <c r="W32" i="28" s="1"/>
  <c r="K32" i="28"/>
  <c r="G32" i="28"/>
  <c r="J32" i="28" s="1"/>
  <c r="W31" i="28"/>
  <c r="T31" i="28"/>
  <c r="T30" i="28"/>
  <c r="W30" i="28" s="1"/>
  <c r="E30" i="28"/>
  <c r="W29" i="28"/>
  <c r="T29" i="28"/>
  <c r="T28" i="28"/>
  <c r="W28" i="28" s="1"/>
  <c r="G28" i="28"/>
  <c r="J28" i="28" s="1"/>
  <c r="G27" i="28"/>
  <c r="T26" i="28"/>
  <c r="W26" i="28" s="1"/>
  <c r="G26" i="28"/>
  <c r="J26" i="28" s="1"/>
  <c r="T25" i="28"/>
  <c r="W25" i="28" s="1"/>
  <c r="T24" i="28"/>
  <c r="W24" i="28" s="1"/>
  <c r="T23" i="28"/>
  <c r="W23" i="28" s="1"/>
  <c r="T22" i="28"/>
  <c r="W22" i="28" s="1"/>
  <c r="T21" i="28"/>
  <c r="W21" i="28" s="1"/>
  <c r="X21" i="28" s="1"/>
  <c r="AA22" i="28" s="1"/>
  <c r="AA20" i="28"/>
  <c r="T20" i="28"/>
  <c r="W20" i="28" s="1"/>
  <c r="X20" i="28" s="1"/>
  <c r="AA21" i="28" s="1"/>
  <c r="T19" i="28"/>
  <c r="W19" i="28" s="1"/>
  <c r="G19" i="28"/>
  <c r="J19" i="28" s="1"/>
  <c r="T18" i="28"/>
  <c r="W18" i="28" s="1"/>
  <c r="G18" i="28"/>
  <c r="J18" i="28" s="1"/>
  <c r="T17" i="28"/>
  <c r="W17" i="28" s="1"/>
  <c r="G17" i="28"/>
  <c r="J17" i="28" s="1"/>
  <c r="T16" i="28"/>
  <c r="W16" i="28" s="1"/>
  <c r="G16" i="28"/>
  <c r="J16" i="28" s="1"/>
  <c r="AA15" i="28"/>
  <c r="T15" i="28"/>
  <c r="W15" i="28" s="1"/>
  <c r="X15" i="28" s="1"/>
  <c r="AA19" i="28" s="1"/>
  <c r="G15" i="28"/>
  <c r="J15" i="28" s="1"/>
  <c r="T14" i="28"/>
  <c r="W14" i="28" s="1"/>
  <c r="T13" i="28"/>
  <c r="W13" i="28" s="1"/>
  <c r="X13" i="28" s="1"/>
  <c r="AA18" i="28" s="1"/>
  <c r="T12" i="28"/>
  <c r="W12" i="28" s="1"/>
  <c r="T11" i="28"/>
  <c r="W11" i="28" s="1"/>
  <c r="X11" i="28" s="1"/>
  <c r="AA17" i="28" s="1"/>
  <c r="G11" i="28"/>
  <c r="J11" i="28" s="1"/>
  <c r="T10" i="28"/>
  <c r="G10" i="28"/>
  <c r="J10" i="28" s="1"/>
  <c r="K9" i="28"/>
  <c r="AA10" i="28" s="1"/>
  <c r="G9" i="28"/>
  <c r="K50" i="27"/>
  <c r="J50" i="27"/>
  <c r="K49" i="27"/>
  <c r="J49" i="27"/>
  <c r="K48" i="27"/>
  <c r="J48" i="27"/>
  <c r="G48" i="27"/>
  <c r="G51" i="27" s="1"/>
  <c r="K44" i="27"/>
  <c r="J44" i="27"/>
  <c r="K43" i="27"/>
  <c r="J43" i="27"/>
  <c r="K42" i="27"/>
  <c r="J42" i="27"/>
  <c r="K41" i="27"/>
  <c r="J41" i="27"/>
  <c r="K40" i="27"/>
  <c r="J40" i="27"/>
  <c r="K39" i="27"/>
  <c r="G39" i="27"/>
  <c r="J39" i="27" s="1"/>
  <c r="K38" i="27"/>
  <c r="J38" i="27"/>
  <c r="G38" i="27"/>
  <c r="W37" i="27"/>
  <c r="T37" i="27"/>
  <c r="T36" i="27"/>
  <c r="W36" i="27" s="1"/>
  <c r="E35" i="27"/>
  <c r="W34" i="27"/>
  <c r="T34" i="27"/>
  <c r="K34" i="27"/>
  <c r="G34" i="27"/>
  <c r="J34" i="27" s="1"/>
  <c r="W33" i="27"/>
  <c r="T33" i="27"/>
  <c r="K33" i="27"/>
  <c r="G33" i="27"/>
  <c r="J33" i="27" s="1"/>
  <c r="W32" i="27"/>
  <c r="T32" i="27"/>
  <c r="K32" i="27"/>
  <c r="J32" i="27"/>
  <c r="G32" i="27"/>
  <c r="W31" i="27"/>
  <c r="T31" i="27"/>
  <c r="W30" i="27"/>
  <c r="T30" i="27"/>
  <c r="E30" i="27"/>
  <c r="W29" i="27"/>
  <c r="T29" i="27"/>
  <c r="W28" i="27"/>
  <c r="T28" i="27"/>
  <c r="G28" i="27"/>
  <c r="J28" i="27" s="1"/>
  <c r="G27" i="27"/>
  <c r="T26" i="27"/>
  <c r="W26" i="27" s="1"/>
  <c r="G26" i="27"/>
  <c r="J26" i="27" s="1"/>
  <c r="T25" i="27"/>
  <c r="W25" i="27" s="1"/>
  <c r="W24" i="27"/>
  <c r="T24" i="27"/>
  <c r="W23" i="27"/>
  <c r="T23" i="27"/>
  <c r="W22" i="27"/>
  <c r="T22" i="27"/>
  <c r="T21" i="27"/>
  <c r="W21" i="27" s="1"/>
  <c r="X21" i="27" s="1"/>
  <c r="AA22" i="27" s="1"/>
  <c r="AA20" i="27"/>
  <c r="T20" i="27"/>
  <c r="W20" i="27" s="1"/>
  <c r="X20" i="27" s="1"/>
  <c r="AA21" i="27" s="1"/>
  <c r="T19" i="27"/>
  <c r="W19" i="27" s="1"/>
  <c r="G19" i="27"/>
  <c r="J19" i="27" s="1"/>
  <c r="T18" i="27"/>
  <c r="W18" i="27" s="1"/>
  <c r="G18" i="27"/>
  <c r="J18" i="27" s="1"/>
  <c r="T17" i="27"/>
  <c r="W17" i="27" s="1"/>
  <c r="G17" i="27"/>
  <c r="J17" i="27" s="1"/>
  <c r="T16" i="27"/>
  <c r="W16" i="27" s="1"/>
  <c r="G16" i="27"/>
  <c r="J16" i="27" s="1"/>
  <c r="T15" i="27"/>
  <c r="W15" i="27" s="1"/>
  <c r="X15" i="27" s="1"/>
  <c r="AA19" i="27" s="1"/>
  <c r="G15" i="27"/>
  <c r="T14" i="27"/>
  <c r="W14" i="27" s="1"/>
  <c r="T13" i="27"/>
  <c r="W13" i="27" s="1"/>
  <c r="X13" i="27" s="1"/>
  <c r="AA18" i="27" s="1"/>
  <c r="T12" i="27"/>
  <c r="W12" i="27" s="1"/>
  <c r="T11" i="27"/>
  <c r="W11" i="27" s="1"/>
  <c r="X11" i="27" s="1"/>
  <c r="AA17" i="27" s="1"/>
  <c r="G11" i="27"/>
  <c r="J11" i="27" s="1"/>
  <c r="T10" i="27"/>
  <c r="G10" i="27"/>
  <c r="K9" i="27"/>
  <c r="AA10" i="27" s="1"/>
  <c r="G9" i="27"/>
  <c r="J9" i="27" s="1"/>
  <c r="G12" i="28" l="1"/>
  <c r="T39" i="28"/>
  <c r="G53" i="31"/>
  <c r="G35" i="27"/>
  <c r="I35" i="28"/>
  <c r="I24" i="28"/>
  <c r="G30" i="28"/>
  <c r="AA13" i="28"/>
  <c r="G12" i="27"/>
  <c r="G24" i="27"/>
  <c r="G30" i="27"/>
  <c r="I35" i="27"/>
  <c r="J27" i="28"/>
  <c r="I30" i="28" s="1"/>
  <c r="G45" i="28"/>
  <c r="O41" i="34"/>
  <c r="T39" i="27"/>
  <c r="AA23" i="34"/>
  <c r="I53" i="30"/>
  <c r="AA13" i="27"/>
  <c r="I53" i="31"/>
  <c r="O41" i="31" s="1"/>
  <c r="K15" i="31"/>
  <c r="AA11" i="31" s="1"/>
  <c r="AA23" i="31" s="1"/>
  <c r="G53" i="30"/>
  <c r="K26" i="30"/>
  <c r="AA12" i="30" s="1"/>
  <c r="K15" i="30"/>
  <c r="AA11" i="30" s="1"/>
  <c r="I51" i="28"/>
  <c r="AA14" i="28"/>
  <c r="I45" i="28"/>
  <c r="AA15" i="27"/>
  <c r="I51" i="27"/>
  <c r="I45" i="27"/>
  <c r="AA14" i="27"/>
  <c r="K26" i="28"/>
  <c r="AA12" i="28" s="1"/>
  <c r="K15" i="28"/>
  <c r="AA11" i="28" s="1"/>
  <c r="G24" i="28"/>
  <c r="J9" i="28"/>
  <c r="I12" i="28" s="1"/>
  <c r="W10" i="28"/>
  <c r="G35" i="28"/>
  <c r="G53" i="28" s="1"/>
  <c r="G45" i="27"/>
  <c r="G53" i="27" s="1"/>
  <c r="J10" i="27"/>
  <c r="I12" i="27" s="1"/>
  <c r="J15" i="27"/>
  <c r="I24" i="27" s="1"/>
  <c r="J27" i="27"/>
  <c r="I30" i="27" s="1"/>
  <c r="W10" i="27"/>
  <c r="K50" i="26"/>
  <c r="J50" i="26"/>
  <c r="K49" i="26"/>
  <c r="J49" i="26"/>
  <c r="K48" i="26"/>
  <c r="J48" i="26"/>
  <c r="I51" i="26" s="1"/>
  <c r="G48" i="26"/>
  <c r="G51" i="26" s="1"/>
  <c r="K44" i="26"/>
  <c r="J44" i="26"/>
  <c r="K43" i="26"/>
  <c r="J43" i="26"/>
  <c r="K42" i="26"/>
  <c r="J42" i="26"/>
  <c r="K41" i="26"/>
  <c r="J41" i="26"/>
  <c r="K40" i="26"/>
  <c r="J40" i="26"/>
  <c r="K39" i="26"/>
  <c r="G39" i="26"/>
  <c r="J39" i="26" s="1"/>
  <c r="I45" i="26" s="1"/>
  <c r="K38" i="26"/>
  <c r="J38" i="26"/>
  <c r="G38" i="26"/>
  <c r="T37" i="26"/>
  <c r="W37" i="26" s="1"/>
  <c r="T36" i="26"/>
  <c r="W36" i="26" s="1"/>
  <c r="E35" i="26"/>
  <c r="W34" i="26"/>
  <c r="T34" i="26"/>
  <c r="K34" i="26"/>
  <c r="G34" i="26"/>
  <c r="J34" i="26" s="1"/>
  <c r="W33" i="26"/>
  <c r="T33" i="26"/>
  <c r="K33" i="26"/>
  <c r="J33" i="26"/>
  <c r="G33" i="26"/>
  <c r="W32" i="26"/>
  <c r="T32" i="26"/>
  <c r="K32" i="26"/>
  <c r="G32" i="26"/>
  <c r="W31" i="26"/>
  <c r="T31" i="26"/>
  <c r="W30" i="26"/>
  <c r="T30" i="26"/>
  <c r="E30" i="26"/>
  <c r="W29" i="26"/>
  <c r="T29" i="26"/>
  <c r="W28" i="26"/>
  <c r="T28" i="26"/>
  <c r="J28" i="26"/>
  <c r="G28" i="26"/>
  <c r="G27" i="26"/>
  <c r="W26" i="26"/>
  <c r="T26" i="26"/>
  <c r="G26" i="26"/>
  <c r="J26" i="26" s="1"/>
  <c r="T25" i="26"/>
  <c r="W25" i="26" s="1"/>
  <c r="W24" i="26"/>
  <c r="T24" i="26"/>
  <c r="W23" i="26"/>
  <c r="T23" i="26"/>
  <c r="W22" i="26"/>
  <c r="T22" i="26"/>
  <c r="T21" i="26"/>
  <c r="W21" i="26" s="1"/>
  <c r="X21" i="26" s="1"/>
  <c r="AA22" i="26" s="1"/>
  <c r="AA20" i="26"/>
  <c r="T20" i="26"/>
  <c r="W20" i="26" s="1"/>
  <c r="X20" i="26" s="1"/>
  <c r="AA21" i="26" s="1"/>
  <c r="T19" i="26"/>
  <c r="W19" i="26" s="1"/>
  <c r="J19" i="26"/>
  <c r="G19" i="26"/>
  <c r="W18" i="26"/>
  <c r="T18" i="26"/>
  <c r="G18" i="26"/>
  <c r="J18" i="26" s="1"/>
  <c r="T17" i="26"/>
  <c r="W17" i="26" s="1"/>
  <c r="G17" i="26"/>
  <c r="J17" i="26" s="1"/>
  <c r="T16" i="26"/>
  <c r="W16" i="26" s="1"/>
  <c r="J16" i="26"/>
  <c r="G16" i="26"/>
  <c r="T15" i="26"/>
  <c r="W15" i="26" s="1"/>
  <c r="X15" i="26" s="1"/>
  <c r="AA19" i="26" s="1"/>
  <c r="G15" i="26"/>
  <c r="G24" i="26" s="1"/>
  <c r="T14" i="26"/>
  <c r="W14" i="26" s="1"/>
  <c r="T13" i="26"/>
  <c r="W13" i="26" s="1"/>
  <c r="X13" i="26" s="1"/>
  <c r="AA18" i="26" s="1"/>
  <c r="T12" i="26"/>
  <c r="W12" i="26" s="1"/>
  <c r="T11" i="26"/>
  <c r="W11" i="26" s="1"/>
  <c r="X11" i="26" s="1"/>
  <c r="AA17" i="26" s="1"/>
  <c r="G11" i="26"/>
  <c r="J11" i="26" s="1"/>
  <c r="T10" i="26"/>
  <c r="G10" i="26"/>
  <c r="J10" i="26" s="1"/>
  <c r="K9" i="26"/>
  <c r="AA10" i="26" s="1"/>
  <c r="G9" i="26"/>
  <c r="J9" i="26" s="1"/>
  <c r="AA13" i="26" l="1"/>
  <c r="O45" i="34"/>
  <c r="AA14" i="26"/>
  <c r="O47" i="34"/>
  <c r="T39" i="26"/>
  <c r="I53" i="27"/>
  <c r="G30" i="26"/>
  <c r="G35" i="26"/>
  <c r="J32" i="26"/>
  <c r="I35" i="26" s="1"/>
  <c r="AA15" i="26"/>
  <c r="K26" i="27"/>
  <c r="AA12" i="27" s="1"/>
  <c r="O41" i="30"/>
  <c r="O45" i="31"/>
  <c r="O47" i="31"/>
  <c r="AA23" i="30"/>
  <c r="I53" i="28"/>
  <c r="V39" i="28"/>
  <c r="X10" i="28"/>
  <c r="AA16" i="28" s="1"/>
  <c r="AA23" i="28" s="1"/>
  <c r="V39" i="27"/>
  <c r="O41" i="27" s="1"/>
  <c r="X10" i="27"/>
  <c r="AA16" i="27" s="1"/>
  <c r="K15" i="27"/>
  <c r="AA11" i="27" s="1"/>
  <c r="I12" i="26"/>
  <c r="G12" i="26"/>
  <c r="G45" i="26"/>
  <c r="J15" i="26"/>
  <c r="J27" i="26"/>
  <c r="I30" i="26" s="1"/>
  <c r="W10" i="26"/>
  <c r="K50" i="25"/>
  <c r="J50" i="25"/>
  <c r="K49" i="25"/>
  <c r="J49" i="25"/>
  <c r="K48" i="25"/>
  <c r="J48" i="25"/>
  <c r="G48" i="25"/>
  <c r="G51" i="25" s="1"/>
  <c r="K44" i="25"/>
  <c r="J44" i="25"/>
  <c r="K43" i="25"/>
  <c r="J43" i="25"/>
  <c r="K42" i="25"/>
  <c r="J42" i="25"/>
  <c r="K41" i="25"/>
  <c r="J41" i="25"/>
  <c r="K40" i="25"/>
  <c r="J40" i="25"/>
  <c r="K39" i="25"/>
  <c r="G39" i="25"/>
  <c r="J39" i="25" s="1"/>
  <c r="K38" i="25"/>
  <c r="J38" i="25"/>
  <c r="G38" i="25"/>
  <c r="T37" i="25"/>
  <c r="W37" i="25" s="1"/>
  <c r="T36" i="25"/>
  <c r="W36" i="25" s="1"/>
  <c r="E35" i="25"/>
  <c r="W34" i="25"/>
  <c r="T34" i="25"/>
  <c r="K34" i="25"/>
  <c r="G34" i="25"/>
  <c r="J34" i="25" s="1"/>
  <c r="W33" i="25"/>
  <c r="T33" i="25"/>
  <c r="K33" i="25"/>
  <c r="J33" i="25"/>
  <c r="G33" i="25"/>
  <c r="W32" i="25"/>
  <c r="T32" i="25"/>
  <c r="K32" i="25"/>
  <c r="G32" i="25"/>
  <c r="W31" i="25"/>
  <c r="T31" i="25"/>
  <c r="W30" i="25"/>
  <c r="T30" i="25"/>
  <c r="E30" i="25"/>
  <c r="W29" i="25"/>
  <c r="T29" i="25"/>
  <c r="W28" i="25"/>
  <c r="T28" i="25"/>
  <c r="J28" i="25"/>
  <c r="G28" i="25"/>
  <c r="G27" i="25"/>
  <c r="J27" i="25" s="1"/>
  <c r="W26" i="25"/>
  <c r="T26" i="25"/>
  <c r="G26" i="25"/>
  <c r="J26" i="25" s="1"/>
  <c r="T25" i="25"/>
  <c r="W25" i="25" s="1"/>
  <c r="W24" i="25"/>
  <c r="T24" i="25"/>
  <c r="W23" i="25"/>
  <c r="T23" i="25"/>
  <c r="T22" i="25"/>
  <c r="W22" i="25" s="1"/>
  <c r="T21" i="25"/>
  <c r="W21" i="25" s="1"/>
  <c r="X21" i="25" s="1"/>
  <c r="AA22" i="25" s="1"/>
  <c r="AA20" i="25"/>
  <c r="T20" i="25"/>
  <c r="W20" i="25" s="1"/>
  <c r="X20" i="25" s="1"/>
  <c r="AA21" i="25" s="1"/>
  <c r="T19" i="25"/>
  <c r="W19" i="25" s="1"/>
  <c r="G19" i="25"/>
  <c r="J19" i="25" s="1"/>
  <c r="T18" i="25"/>
  <c r="W18" i="25" s="1"/>
  <c r="G18" i="25"/>
  <c r="J18" i="25" s="1"/>
  <c r="T17" i="25"/>
  <c r="W17" i="25" s="1"/>
  <c r="G17" i="25"/>
  <c r="J17" i="25" s="1"/>
  <c r="T16" i="25"/>
  <c r="W16" i="25" s="1"/>
  <c r="G16" i="25"/>
  <c r="J16" i="25" s="1"/>
  <c r="T15" i="25"/>
  <c r="W15" i="25" s="1"/>
  <c r="X15" i="25" s="1"/>
  <c r="AA19" i="25" s="1"/>
  <c r="G15" i="25"/>
  <c r="T14" i="25"/>
  <c r="W14" i="25" s="1"/>
  <c r="T13" i="25"/>
  <c r="W13" i="25" s="1"/>
  <c r="X13" i="25" s="1"/>
  <c r="AA18" i="25" s="1"/>
  <c r="T12" i="25"/>
  <c r="W12" i="25" s="1"/>
  <c r="T11" i="25"/>
  <c r="W11" i="25" s="1"/>
  <c r="X11" i="25" s="1"/>
  <c r="AA17" i="25" s="1"/>
  <c r="G11" i="25"/>
  <c r="J11" i="25" s="1"/>
  <c r="T10" i="25"/>
  <c r="W10" i="25" s="1"/>
  <c r="G10" i="25"/>
  <c r="J10" i="25" s="1"/>
  <c r="K9" i="25"/>
  <c r="AA10" i="25" s="1"/>
  <c r="G9" i="25"/>
  <c r="J9" i="25" s="1"/>
  <c r="G24" i="25" l="1"/>
  <c r="J15" i="25"/>
  <c r="I24" i="25" s="1"/>
  <c r="AA14" i="25"/>
  <c r="G35" i="25"/>
  <c r="AA13" i="25"/>
  <c r="J32" i="25"/>
  <c r="I35" i="25" s="1"/>
  <c r="AA23" i="27"/>
  <c r="O45" i="27" s="1"/>
  <c r="O45" i="30"/>
  <c r="O47" i="30"/>
  <c r="O41" i="28"/>
  <c r="O45" i="28" s="1"/>
  <c r="O47" i="28"/>
  <c r="K26" i="26"/>
  <c r="AA12" i="26" s="1"/>
  <c r="V39" i="26"/>
  <c r="X10" i="26"/>
  <c r="AA16" i="26" s="1"/>
  <c r="G53" i="26"/>
  <c r="I24" i="26"/>
  <c r="I53" i="26" s="1"/>
  <c r="K15" i="26"/>
  <c r="AA11" i="26" s="1"/>
  <c r="AA15" i="25"/>
  <c r="I45" i="25"/>
  <c r="I30" i="25"/>
  <c r="T39" i="25"/>
  <c r="G12" i="25"/>
  <c r="K26" i="25"/>
  <c r="AA12" i="25" s="1"/>
  <c r="V39" i="25"/>
  <c r="I12" i="25"/>
  <c r="K15" i="25"/>
  <c r="AA11" i="25" s="1"/>
  <c r="G30" i="25"/>
  <c r="G45" i="25"/>
  <c r="I51" i="25"/>
  <c r="X10" i="25"/>
  <c r="AA16" i="25" s="1"/>
  <c r="O47" i="27" l="1"/>
  <c r="G53" i="25"/>
  <c r="O41" i="26"/>
  <c r="AA23" i="26"/>
  <c r="O47" i="26" s="1"/>
  <c r="I53" i="25"/>
  <c r="AA23" i="25"/>
  <c r="O47" i="25" s="1"/>
  <c r="K51" i="23"/>
  <c r="J51" i="23"/>
  <c r="K50" i="23"/>
  <c r="J50" i="23"/>
  <c r="K49" i="23"/>
  <c r="J49" i="23"/>
  <c r="G49" i="23"/>
  <c r="G52" i="23" s="1"/>
  <c r="K45" i="23"/>
  <c r="J45" i="23"/>
  <c r="G45" i="23"/>
  <c r="K44" i="23"/>
  <c r="J44" i="23"/>
  <c r="G44" i="23"/>
  <c r="K43" i="23"/>
  <c r="G43" i="23"/>
  <c r="J43" i="23" s="1"/>
  <c r="K42" i="23"/>
  <c r="J42" i="23"/>
  <c r="K41" i="23"/>
  <c r="G41" i="23"/>
  <c r="J41" i="23" s="1"/>
  <c r="K40" i="23"/>
  <c r="G40" i="23"/>
  <c r="J40" i="23" s="1"/>
  <c r="K39" i="23"/>
  <c r="J39" i="23"/>
  <c r="G39" i="23"/>
  <c r="T38" i="23"/>
  <c r="W38" i="23" s="1"/>
  <c r="T37" i="23"/>
  <c r="W37" i="23" s="1"/>
  <c r="E36" i="23"/>
  <c r="T35" i="23"/>
  <c r="W35" i="23" s="1"/>
  <c r="K35" i="23"/>
  <c r="G35" i="23"/>
  <c r="J35" i="23" s="1"/>
  <c r="W34" i="23"/>
  <c r="T34" i="23"/>
  <c r="K34" i="23"/>
  <c r="G34" i="23"/>
  <c r="J34" i="23" s="1"/>
  <c r="W33" i="23"/>
  <c r="T33" i="23"/>
  <c r="K33" i="23"/>
  <c r="J33" i="23"/>
  <c r="G33" i="23"/>
  <c r="W32" i="23"/>
  <c r="T32" i="23"/>
  <c r="T31" i="23"/>
  <c r="W31" i="23" s="1"/>
  <c r="E31" i="23"/>
  <c r="W30" i="23"/>
  <c r="T30" i="23"/>
  <c r="T29" i="23"/>
  <c r="W29" i="23" s="1"/>
  <c r="G29" i="23"/>
  <c r="J29" i="23" s="1"/>
  <c r="G28" i="23"/>
  <c r="J28" i="23" s="1"/>
  <c r="T27" i="23"/>
  <c r="W27" i="23" s="1"/>
  <c r="G27" i="23"/>
  <c r="T26" i="23"/>
  <c r="W26" i="23" s="1"/>
  <c r="T25" i="23"/>
  <c r="W25" i="23" s="1"/>
  <c r="T24" i="23"/>
  <c r="W24" i="23" s="1"/>
  <c r="T23" i="23"/>
  <c r="W23" i="23" s="1"/>
  <c r="T22" i="23"/>
  <c r="W22" i="23" s="1"/>
  <c r="X22" i="23" s="1"/>
  <c r="AA23" i="23" s="1"/>
  <c r="AA21" i="23"/>
  <c r="T21" i="23"/>
  <c r="W21" i="23" s="1"/>
  <c r="X21" i="23" s="1"/>
  <c r="AA22" i="23" s="1"/>
  <c r="T20" i="23"/>
  <c r="W20" i="23" s="1"/>
  <c r="J20" i="23"/>
  <c r="G20" i="23"/>
  <c r="T19" i="23"/>
  <c r="W19" i="23" s="1"/>
  <c r="G19" i="23"/>
  <c r="J19" i="23" s="1"/>
  <c r="T18" i="23"/>
  <c r="W18" i="23" s="1"/>
  <c r="G18" i="23"/>
  <c r="J18" i="23" s="1"/>
  <c r="T17" i="23"/>
  <c r="W17" i="23" s="1"/>
  <c r="G17" i="23"/>
  <c r="J17" i="23" s="1"/>
  <c r="T16" i="23"/>
  <c r="W16" i="23" s="1"/>
  <c r="X16" i="23" s="1"/>
  <c r="AA20" i="23" s="1"/>
  <c r="G16" i="23"/>
  <c r="T15" i="23"/>
  <c r="W15" i="23" s="1"/>
  <c r="T14" i="23"/>
  <c r="W14" i="23" s="1"/>
  <c r="X14" i="23" s="1"/>
  <c r="AA19" i="23" s="1"/>
  <c r="W13" i="23"/>
  <c r="T13" i="23"/>
  <c r="T12" i="23"/>
  <c r="W12" i="23" s="1"/>
  <c r="X12" i="23" s="1"/>
  <c r="AA18" i="23" s="1"/>
  <c r="G12" i="23"/>
  <c r="J12" i="23" s="1"/>
  <c r="T11" i="23"/>
  <c r="W11" i="23" s="1"/>
  <c r="X11" i="23" s="1"/>
  <c r="AA17" i="23" s="1"/>
  <c r="G11" i="23"/>
  <c r="J11" i="23" s="1"/>
  <c r="K10" i="23"/>
  <c r="AA11" i="23" s="1"/>
  <c r="G10" i="23"/>
  <c r="J10" i="23" s="1"/>
  <c r="G36" i="23" l="1"/>
  <c r="I36" i="23"/>
  <c r="AA16" i="23"/>
  <c r="I52" i="23"/>
  <c r="AA15" i="23"/>
  <c r="AA14" i="23"/>
  <c r="G25" i="23"/>
  <c r="G31" i="23"/>
  <c r="O41" i="25"/>
  <c r="O45" i="25" s="1"/>
  <c r="O45" i="26"/>
  <c r="I13" i="23"/>
  <c r="I46" i="23"/>
  <c r="T40" i="23"/>
  <c r="J27" i="23"/>
  <c r="I31" i="23" s="1"/>
  <c r="V40" i="23"/>
  <c r="G13" i="23"/>
  <c r="G46" i="23"/>
  <c r="J16" i="23"/>
  <c r="I25" i="23" s="1"/>
  <c r="K52" i="22"/>
  <c r="J52" i="22"/>
  <c r="K51" i="22"/>
  <c r="J51" i="22"/>
  <c r="K50" i="22"/>
  <c r="J50" i="22"/>
  <c r="G50" i="22"/>
  <c r="G53" i="22" s="1"/>
  <c r="K46" i="22"/>
  <c r="J46" i="22"/>
  <c r="G46" i="22"/>
  <c r="K45" i="22"/>
  <c r="J45" i="22"/>
  <c r="G45" i="22"/>
  <c r="K44" i="22"/>
  <c r="J44" i="22"/>
  <c r="G44" i="22"/>
  <c r="K43" i="22"/>
  <c r="J43" i="22"/>
  <c r="K42" i="22"/>
  <c r="J42" i="22"/>
  <c r="G42" i="22"/>
  <c r="K41" i="22"/>
  <c r="G41" i="22"/>
  <c r="J41" i="22" s="1"/>
  <c r="K40" i="22"/>
  <c r="J40" i="22"/>
  <c r="G40" i="22"/>
  <c r="W39" i="22"/>
  <c r="T39" i="22"/>
  <c r="W38" i="22"/>
  <c r="T38" i="22"/>
  <c r="E37" i="22"/>
  <c r="T36" i="22"/>
  <c r="W36" i="22" s="1"/>
  <c r="K36" i="22"/>
  <c r="G36" i="22"/>
  <c r="J36" i="22" s="1"/>
  <c r="T35" i="22"/>
  <c r="W35" i="22" s="1"/>
  <c r="K35" i="22"/>
  <c r="G35" i="22"/>
  <c r="J35" i="22" s="1"/>
  <c r="T34" i="22"/>
  <c r="W34" i="22" s="1"/>
  <c r="K34" i="22"/>
  <c r="G34" i="22"/>
  <c r="W33" i="22"/>
  <c r="T33" i="22"/>
  <c r="T32" i="22"/>
  <c r="W32" i="22" s="1"/>
  <c r="E32" i="22"/>
  <c r="W31" i="22"/>
  <c r="T31" i="22"/>
  <c r="T30" i="22"/>
  <c r="W30" i="22" s="1"/>
  <c r="G30" i="22"/>
  <c r="J30" i="22" s="1"/>
  <c r="G29" i="22"/>
  <c r="J29" i="22" s="1"/>
  <c r="T28" i="22"/>
  <c r="W28" i="22" s="1"/>
  <c r="G28" i="22"/>
  <c r="T27" i="22"/>
  <c r="W27" i="22" s="1"/>
  <c r="T26" i="22"/>
  <c r="W26" i="22" s="1"/>
  <c r="T25" i="22"/>
  <c r="W25" i="22" s="1"/>
  <c r="T24" i="22"/>
  <c r="W24" i="22" s="1"/>
  <c r="T23" i="22"/>
  <c r="W23" i="22" s="1"/>
  <c r="X23" i="22" s="1"/>
  <c r="AA24" i="22" s="1"/>
  <c r="T22" i="22"/>
  <c r="W22" i="22" s="1"/>
  <c r="X22" i="22" s="1"/>
  <c r="AA23" i="22" s="1"/>
  <c r="T21" i="22"/>
  <c r="W21" i="22" s="1"/>
  <c r="G21" i="22"/>
  <c r="J21" i="22" s="1"/>
  <c r="T20" i="22"/>
  <c r="W20" i="22" s="1"/>
  <c r="X20" i="22" s="1"/>
  <c r="J20" i="22"/>
  <c r="G20" i="22"/>
  <c r="T19" i="22"/>
  <c r="W19" i="22" s="1"/>
  <c r="G19" i="22"/>
  <c r="J19" i="22" s="1"/>
  <c r="T18" i="22"/>
  <c r="W18" i="22" s="1"/>
  <c r="G18" i="22"/>
  <c r="J18" i="22" s="1"/>
  <c r="T17" i="22"/>
  <c r="W17" i="22" s="1"/>
  <c r="X17" i="22" s="1"/>
  <c r="AA21" i="22" s="1"/>
  <c r="G17" i="22"/>
  <c r="T16" i="22"/>
  <c r="W16" i="22" s="1"/>
  <c r="T15" i="22"/>
  <c r="W15" i="22" s="1"/>
  <c r="X15" i="22" s="1"/>
  <c r="AA20" i="22" s="1"/>
  <c r="T14" i="22"/>
  <c r="W14" i="22" s="1"/>
  <c r="T13" i="22"/>
  <c r="W13" i="22" s="1"/>
  <c r="X13" i="22" s="1"/>
  <c r="AA19" i="22" s="1"/>
  <c r="G13" i="22"/>
  <c r="J13" i="22" s="1"/>
  <c r="T12" i="22"/>
  <c r="G12" i="22"/>
  <c r="J12" i="22" s="1"/>
  <c r="K11" i="22"/>
  <c r="AA12" i="22" s="1"/>
  <c r="J11" i="22"/>
  <c r="G11" i="22"/>
  <c r="I53" i="22" l="1"/>
  <c r="K27" i="23"/>
  <c r="AA13" i="23" s="1"/>
  <c r="G37" i="22"/>
  <c r="K16" i="23"/>
  <c r="AA12" i="23" s="1"/>
  <c r="AA24" i="23" s="1"/>
  <c r="T41" i="22"/>
  <c r="G26" i="22"/>
  <c r="G32" i="22"/>
  <c r="J34" i="22"/>
  <c r="I37" i="22" s="1"/>
  <c r="G54" i="23"/>
  <c r="AA17" i="22"/>
  <c r="I54" i="23"/>
  <c r="O42" i="23" s="1"/>
  <c r="AA16" i="22"/>
  <c r="AA15" i="22"/>
  <c r="I14" i="22"/>
  <c r="I47" i="22"/>
  <c r="W12" i="22"/>
  <c r="G14" i="22"/>
  <c r="J28" i="22"/>
  <c r="I32" i="22" s="1"/>
  <c r="G47" i="22"/>
  <c r="J17" i="22"/>
  <c r="I26" i="22" s="1"/>
  <c r="K52" i="21"/>
  <c r="J52" i="21"/>
  <c r="K51" i="21"/>
  <c r="AA17" i="21" s="1"/>
  <c r="J51" i="21"/>
  <c r="K50" i="21"/>
  <c r="J50" i="21"/>
  <c r="G50" i="21"/>
  <c r="G53" i="21" s="1"/>
  <c r="K46" i="21"/>
  <c r="G46" i="21"/>
  <c r="J46" i="21" s="1"/>
  <c r="K45" i="21"/>
  <c r="G45" i="21"/>
  <c r="J45" i="21" s="1"/>
  <c r="K44" i="21"/>
  <c r="J44" i="21"/>
  <c r="G44" i="21"/>
  <c r="K43" i="21"/>
  <c r="J43" i="21"/>
  <c r="K42" i="21"/>
  <c r="G42" i="21"/>
  <c r="J42" i="21" s="1"/>
  <c r="K41" i="21"/>
  <c r="G41" i="21"/>
  <c r="J41" i="21" s="1"/>
  <c r="K40" i="21"/>
  <c r="J40" i="21"/>
  <c r="G40" i="21"/>
  <c r="T39" i="21"/>
  <c r="W39" i="21" s="1"/>
  <c r="T38" i="21"/>
  <c r="W38" i="21" s="1"/>
  <c r="E37" i="21"/>
  <c r="T36" i="21"/>
  <c r="W36" i="21" s="1"/>
  <c r="K36" i="21"/>
  <c r="G36" i="21"/>
  <c r="J36" i="21" s="1"/>
  <c r="T35" i="21"/>
  <c r="W35" i="21" s="1"/>
  <c r="K35" i="21"/>
  <c r="J35" i="21"/>
  <c r="G35" i="21"/>
  <c r="T34" i="21"/>
  <c r="W34" i="21" s="1"/>
  <c r="K34" i="21"/>
  <c r="G34" i="21"/>
  <c r="J34" i="21" s="1"/>
  <c r="W33" i="21"/>
  <c r="T33" i="21"/>
  <c r="T32" i="21"/>
  <c r="W32" i="21" s="1"/>
  <c r="E32" i="21"/>
  <c r="W31" i="21"/>
  <c r="T31" i="21"/>
  <c r="T30" i="21"/>
  <c r="W30" i="21" s="1"/>
  <c r="G30" i="21"/>
  <c r="J30" i="21" s="1"/>
  <c r="G29" i="21"/>
  <c r="J29" i="21" s="1"/>
  <c r="T28" i="21"/>
  <c r="W28" i="21" s="1"/>
  <c r="G28" i="21"/>
  <c r="J28" i="21" s="1"/>
  <c r="T27" i="21"/>
  <c r="W27" i="21" s="1"/>
  <c r="T26" i="21"/>
  <c r="W26" i="21" s="1"/>
  <c r="W25" i="21"/>
  <c r="T25" i="21"/>
  <c r="T24" i="21"/>
  <c r="W24" i="21" s="1"/>
  <c r="T23" i="21"/>
  <c r="W23" i="21" s="1"/>
  <c r="X23" i="21" s="1"/>
  <c r="AA24" i="21" s="1"/>
  <c r="T22" i="21"/>
  <c r="W22" i="21" s="1"/>
  <c r="X22" i="21" s="1"/>
  <c r="AA23" i="21" s="1"/>
  <c r="T21" i="21"/>
  <c r="W21" i="21" s="1"/>
  <c r="G21" i="21"/>
  <c r="J21" i="21" s="1"/>
  <c r="T20" i="21"/>
  <c r="W20" i="21" s="1"/>
  <c r="X20" i="21" s="1"/>
  <c r="AA22" i="21" s="1"/>
  <c r="G20" i="21"/>
  <c r="J20" i="21" s="1"/>
  <c r="T19" i="21"/>
  <c r="W19" i="21" s="1"/>
  <c r="G19" i="21"/>
  <c r="J19" i="21" s="1"/>
  <c r="T18" i="21"/>
  <c r="W18" i="21" s="1"/>
  <c r="G18" i="21"/>
  <c r="J18" i="21" s="1"/>
  <c r="T17" i="21"/>
  <c r="W17" i="21" s="1"/>
  <c r="X17" i="21" s="1"/>
  <c r="AA21" i="21" s="1"/>
  <c r="G17" i="21"/>
  <c r="J17" i="21" s="1"/>
  <c r="T16" i="21"/>
  <c r="W16" i="21" s="1"/>
  <c r="T15" i="21"/>
  <c r="W15" i="21" s="1"/>
  <c r="X15" i="21" s="1"/>
  <c r="AA20" i="21" s="1"/>
  <c r="T14" i="21"/>
  <c r="W14" i="21" s="1"/>
  <c r="T13" i="21"/>
  <c r="W13" i="21" s="1"/>
  <c r="X13" i="21" s="1"/>
  <c r="AA19" i="21" s="1"/>
  <c r="G13" i="21"/>
  <c r="J13" i="21" s="1"/>
  <c r="T12" i="21"/>
  <c r="W12" i="21" s="1"/>
  <c r="G12" i="21"/>
  <c r="J12" i="21" s="1"/>
  <c r="K11" i="21"/>
  <c r="AA12" i="21" s="1"/>
  <c r="G11" i="21"/>
  <c r="J11" i="21" s="1"/>
  <c r="G55" i="22" l="1"/>
  <c r="AA15" i="21"/>
  <c r="I14" i="21"/>
  <c r="AA16" i="21"/>
  <c r="O46" i="23"/>
  <c r="O48" i="23"/>
  <c r="I55" i="22"/>
  <c r="V41" i="22"/>
  <c r="X12" i="22"/>
  <c r="AA18" i="22" s="1"/>
  <c r="K28" i="22"/>
  <c r="AA14" i="22" s="1"/>
  <c r="K17" i="22"/>
  <c r="AA13" i="22" s="1"/>
  <c r="G47" i="21"/>
  <c r="I53" i="21"/>
  <c r="I47" i="21"/>
  <c r="I26" i="21"/>
  <c r="K17" i="21"/>
  <c r="AA13" i="21" s="1"/>
  <c r="V41" i="21"/>
  <c r="X12" i="21"/>
  <c r="AA18" i="21" s="1"/>
  <c r="I32" i="21"/>
  <c r="K28" i="21"/>
  <c r="AA14" i="21" s="1"/>
  <c r="I37" i="21"/>
  <c r="G14" i="21"/>
  <c r="G26" i="21"/>
  <c r="G32" i="21"/>
  <c r="G37" i="21"/>
  <c r="T41" i="21"/>
  <c r="K51" i="20"/>
  <c r="J51" i="20"/>
  <c r="K50" i="20"/>
  <c r="J50" i="20"/>
  <c r="K49" i="20"/>
  <c r="J49" i="20"/>
  <c r="G49" i="20"/>
  <c r="G52" i="20" s="1"/>
  <c r="K45" i="20"/>
  <c r="G45" i="20"/>
  <c r="J45" i="20" s="1"/>
  <c r="K44" i="20"/>
  <c r="G44" i="20"/>
  <c r="J44" i="20" s="1"/>
  <c r="K43" i="20"/>
  <c r="G43" i="20"/>
  <c r="J43" i="20" s="1"/>
  <c r="K42" i="20"/>
  <c r="J42" i="20"/>
  <c r="K41" i="20"/>
  <c r="G41" i="20"/>
  <c r="J41" i="20" s="1"/>
  <c r="K40" i="20"/>
  <c r="G40" i="20"/>
  <c r="J40" i="20" s="1"/>
  <c r="K39" i="20"/>
  <c r="J39" i="20"/>
  <c r="G39" i="20"/>
  <c r="T38" i="20"/>
  <c r="W38" i="20" s="1"/>
  <c r="T37" i="20"/>
  <c r="W37" i="20" s="1"/>
  <c r="E36" i="20"/>
  <c r="T35" i="20"/>
  <c r="W35" i="20" s="1"/>
  <c r="K35" i="20"/>
  <c r="G35" i="20"/>
  <c r="J35" i="20" s="1"/>
  <c r="W34" i="20"/>
  <c r="T34" i="20"/>
  <c r="K34" i="20"/>
  <c r="G34" i="20"/>
  <c r="J34" i="20" s="1"/>
  <c r="W33" i="20"/>
  <c r="T33" i="20"/>
  <c r="K33" i="20"/>
  <c r="AA14" i="20" s="1"/>
  <c r="J33" i="20"/>
  <c r="G33" i="20"/>
  <c r="W32" i="20"/>
  <c r="T32" i="20"/>
  <c r="T31" i="20"/>
  <c r="W31" i="20" s="1"/>
  <c r="E31" i="20"/>
  <c r="W30" i="20"/>
  <c r="T30" i="20"/>
  <c r="T29" i="20"/>
  <c r="W29" i="20" s="1"/>
  <c r="J29" i="20"/>
  <c r="G29" i="20"/>
  <c r="G28" i="20"/>
  <c r="J28" i="20" s="1"/>
  <c r="T27" i="20"/>
  <c r="W27" i="20" s="1"/>
  <c r="G27" i="20"/>
  <c r="T26" i="20"/>
  <c r="W26" i="20" s="1"/>
  <c r="T25" i="20"/>
  <c r="W25" i="20" s="1"/>
  <c r="T24" i="20"/>
  <c r="W24" i="20" s="1"/>
  <c r="T23" i="20"/>
  <c r="W23" i="20" s="1"/>
  <c r="T22" i="20"/>
  <c r="W22" i="20" s="1"/>
  <c r="X22" i="20" s="1"/>
  <c r="AA23" i="20" s="1"/>
  <c r="AA21" i="20"/>
  <c r="T21" i="20"/>
  <c r="W21" i="20" s="1"/>
  <c r="X21" i="20" s="1"/>
  <c r="AA22" i="20" s="1"/>
  <c r="T20" i="20"/>
  <c r="W20" i="20" s="1"/>
  <c r="J20" i="20"/>
  <c r="G20" i="20"/>
  <c r="T19" i="20"/>
  <c r="W19" i="20" s="1"/>
  <c r="G19" i="20"/>
  <c r="J19" i="20" s="1"/>
  <c r="W18" i="20"/>
  <c r="T18" i="20"/>
  <c r="G18" i="20"/>
  <c r="J18" i="20" s="1"/>
  <c r="T17" i="20"/>
  <c r="W17" i="20" s="1"/>
  <c r="G17" i="20"/>
  <c r="AA16" i="20"/>
  <c r="T16" i="20"/>
  <c r="W16" i="20" s="1"/>
  <c r="X16" i="20" s="1"/>
  <c r="AA20" i="20" s="1"/>
  <c r="G16" i="20"/>
  <c r="J16" i="20" s="1"/>
  <c r="T15" i="20"/>
  <c r="W15" i="20" s="1"/>
  <c r="T14" i="20"/>
  <c r="T13" i="20"/>
  <c r="W13" i="20" s="1"/>
  <c r="T12" i="20"/>
  <c r="W12" i="20" s="1"/>
  <c r="X12" i="20" s="1"/>
  <c r="AA18" i="20" s="1"/>
  <c r="G12" i="20"/>
  <c r="J12" i="20" s="1"/>
  <c r="T11" i="20"/>
  <c r="W11" i="20" s="1"/>
  <c r="G11" i="20"/>
  <c r="J11" i="20" s="1"/>
  <c r="K10" i="20"/>
  <c r="AA11" i="20" s="1"/>
  <c r="G10" i="20"/>
  <c r="J10" i="20" s="1"/>
  <c r="I52" i="20" l="1"/>
  <c r="AA25" i="21"/>
  <c r="O49" i="21" s="1"/>
  <c r="AA25" i="22"/>
  <c r="O43" i="22"/>
  <c r="I46" i="20"/>
  <c r="T40" i="20"/>
  <c r="W14" i="20"/>
  <c r="X14" i="20" s="1"/>
  <c r="AA19" i="20" s="1"/>
  <c r="G25" i="20"/>
  <c r="J17" i="20"/>
  <c r="G31" i="20"/>
  <c r="G13" i="20"/>
  <c r="J27" i="20"/>
  <c r="I31" i="20" s="1"/>
  <c r="G36" i="20"/>
  <c r="G46" i="20"/>
  <c r="AA15" i="20"/>
  <c r="I55" i="21"/>
  <c r="G55" i="21"/>
  <c r="I36" i="20"/>
  <c r="I25" i="20"/>
  <c r="K16" i="20"/>
  <c r="AA12" i="20" s="1"/>
  <c r="I13" i="20"/>
  <c r="X11" i="20"/>
  <c r="AA17" i="20" s="1"/>
  <c r="K52" i="19"/>
  <c r="J52" i="19"/>
  <c r="K51" i="19"/>
  <c r="J51" i="19"/>
  <c r="K50" i="19"/>
  <c r="J50" i="19"/>
  <c r="G50" i="19"/>
  <c r="G53" i="19" s="1"/>
  <c r="K46" i="19"/>
  <c r="J46" i="19"/>
  <c r="G46" i="19"/>
  <c r="K45" i="19"/>
  <c r="G45" i="19"/>
  <c r="J45" i="19" s="1"/>
  <c r="K44" i="19"/>
  <c r="J44" i="19"/>
  <c r="G44" i="19"/>
  <c r="K43" i="19"/>
  <c r="J43" i="19"/>
  <c r="K42" i="19"/>
  <c r="G42" i="19"/>
  <c r="J42" i="19" s="1"/>
  <c r="K41" i="19"/>
  <c r="G41" i="19"/>
  <c r="J41" i="19" s="1"/>
  <c r="K40" i="19"/>
  <c r="J40" i="19"/>
  <c r="G40" i="19"/>
  <c r="W39" i="19"/>
  <c r="T39" i="19"/>
  <c r="W38" i="19"/>
  <c r="T38" i="19"/>
  <c r="E37" i="19"/>
  <c r="W36" i="19"/>
  <c r="T36" i="19"/>
  <c r="K36" i="19"/>
  <c r="G36" i="19"/>
  <c r="J36" i="19" s="1"/>
  <c r="W35" i="19"/>
  <c r="T35" i="19"/>
  <c r="K35" i="19"/>
  <c r="G35" i="19"/>
  <c r="J35" i="19" s="1"/>
  <c r="W34" i="19"/>
  <c r="T34" i="19"/>
  <c r="K34" i="19"/>
  <c r="J34" i="19"/>
  <c r="G34" i="19"/>
  <c r="W33" i="19"/>
  <c r="T33" i="19"/>
  <c r="W32" i="19"/>
  <c r="T32" i="19"/>
  <c r="E32" i="19"/>
  <c r="W31" i="19"/>
  <c r="T31" i="19"/>
  <c r="W30" i="19"/>
  <c r="T30" i="19"/>
  <c r="G30" i="19"/>
  <c r="J30" i="19" s="1"/>
  <c r="G29" i="19"/>
  <c r="J29" i="19" s="1"/>
  <c r="W28" i="19"/>
  <c r="T28" i="19"/>
  <c r="G28" i="19"/>
  <c r="J28" i="19" s="1"/>
  <c r="I32" i="19" s="1"/>
  <c r="T27" i="19"/>
  <c r="W27" i="19" s="1"/>
  <c r="W26" i="19"/>
  <c r="T26" i="19"/>
  <c r="W25" i="19"/>
  <c r="T25" i="19"/>
  <c r="W24" i="19"/>
  <c r="T24" i="19"/>
  <c r="T23" i="19"/>
  <c r="W23" i="19" s="1"/>
  <c r="X23" i="19" s="1"/>
  <c r="AA24" i="19" s="1"/>
  <c r="T22" i="19"/>
  <c r="W22" i="19" s="1"/>
  <c r="X22" i="19" s="1"/>
  <c r="AA23" i="19" s="1"/>
  <c r="W21" i="19"/>
  <c r="T21" i="19"/>
  <c r="G21" i="19"/>
  <c r="J21" i="19" s="1"/>
  <c r="T20" i="19"/>
  <c r="W20" i="19" s="1"/>
  <c r="X20" i="19" s="1"/>
  <c r="G20" i="19"/>
  <c r="J20" i="19" s="1"/>
  <c r="T19" i="19"/>
  <c r="W19" i="19" s="1"/>
  <c r="G19" i="19"/>
  <c r="J19" i="19" s="1"/>
  <c r="W18" i="19"/>
  <c r="T18" i="19"/>
  <c r="G18" i="19"/>
  <c r="J18" i="19" s="1"/>
  <c r="T17" i="19"/>
  <c r="W17" i="19" s="1"/>
  <c r="X17" i="19" s="1"/>
  <c r="AA21" i="19" s="1"/>
  <c r="G17" i="19"/>
  <c r="T16" i="19"/>
  <c r="W16" i="19" s="1"/>
  <c r="AA15" i="19"/>
  <c r="T15" i="19"/>
  <c r="W15" i="19" s="1"/>
  <c r="X15" i="19" s="1"/>
  <c r="AA20" i="19" s="1"/>
  <c r="T14" i="19"/>
  <c r="W14" i="19" s="1"/>
  <c r="T13" i="19"/>
  <c r="W13" i="19" s="1"/>
  <c r="X13" i="19" s="1"/>
  <c r="AA19" i="19" s="1"/>
  <c r="G13" i="19"/>
  <c r="J13" i="19" s="1"/>
  <c r="T12" i="19"/>
  <c r="G12" i="19"/>
  <c r="J12" i="19" s="1"/>
  <c r="K11" i="19"/>
  <c r="AA12" i="19" s="1"/>
  <c r="G11" i="19"/>
  <c r="J11" i="19" s="1"/>
  <c r="AA17" i="19" l="1"/>
  <c r="G54" i="20"/>
  <c r="I53" i="19"/>
  <c r="G37" i="19"/>
  <c r="G26" i="19"/>
  <c r="V40" i="20"/>
  <c r="I14" i="19"/>
  <c r="G32" i="19"/>
  <c r="I37" i="19"/>
  <c r="O49" i="22"/>
  <c r="O47" i="22"/>
  <c r="I47" i="19"/>
  <c r="K28" i="19"/>
  <c r="AA14" i="19" s="1"/>
  <c r="K27" i="20"/>
  <c r="AA13" i="20" s="1"/>
  <c r="AA24" i="20" s="1"/>
  <c r="O48" i="20" s="1"/>
  <c r="O43" i="21"/>
  <c r="O47" i="21" s="1"/>
  <c r="T41" i="19"/>
  <c r="AA16" i="19"/>
  <c r="I54" i="20"/>
  <c r="G14" i="19"/>
  <c r="G47" i="19"/>
  <c r="W12" i="19"/>
  <c r="J17" i="19"/>
  <c r="O42" i="20" l="1"/>
  <c r="G55" i="19"/>
  <c r="O46" i="20"/>
  <c r="I26" i="19"/>
  <c r="I55" i="19" s="1"/>
  <c r="K17" i="19"/>
  <c r="AA13" i="19" s="1"/>
  <c r="V41" i="19"/>
  <c r="X12" i="19"/>
  <c r="AA18" i="19" s="1"/>
  <c r="AA25" i="19" l="1"/>
  <c r="O43" i="19"/>
  <c r="O49" i="19" l="1"/>
  <c r="O47" i="19"/>
  <c r="K52" i="18" l="1"/>
  <c r="J52" i="18"/>
  <c r="K51" i="18"/>
  <c r="J51" i="18"/>
  <c r="K50" i="18"/>
  <c r="J50" i="18"/>
  <c r="G50" i="18"/>
  <c r="G53" i="18" s="1"/>
  <c r="K46" i="18"/>
  <c r="J46" i="18"/>
  <c r="G46" i="18"/>
  <c r="K45" i="18"/>
  <c r="J45" i="18"/>
  <c r="G45" i="18"/>
  <c r="K44" i="18"/>
  <c r="J44" i="18"/>
  <c r="G44" i="18"/>
  <c r="K43" i="18"/>
  <c r="J43" i="18"/>
  <c r="K42" i="18"/>
  <c r="G42" i="18"/>
  <c r="J42" i="18" s="1"/>
  <c r="K41" i="18"/>
  <c r="G41" i="18"/>
  <c r="J41" i="18" s="1"/>
  <c r="K40" i="18"/>
  <c r="J40" i="18"/>
  <c r="G40" i="18"/>
  <c r="T39" i="18"/>
  <c r="W39" i="18" s="1"/>
  <c r="T38" i="18"/>
  <c r="W38" i="18" s="1"/>
  <c r="E37" i="18"/>
  <c r="T36" i="18"/>
  <c r="W36" i="18" s="1"/>
  <c r="K36" i="18"/>
  <c r="G36" i="18"/>
  <c r="J36" i="18" s="1"/>
  <c r="T35" i="18"/>
  <c r="W35" i="18" s="1"/>
  <c r="K35" i="18"/>
  <c r="G35" i="18"/>
  <c r="J35" i="18" s="1"/>
  <c r="T34" i="18"/>
  <c r="W34" i="18" s="1"/>
  <c r="K34" i="18"/>
  <c r="G34" i="18"/>
  <c r="J34" i="18" s="1"/>
  <c r="W33" i="18"/>
  <c r="T33" i="18"/>
  <c r="T32" i="18"/>
  <c r="W32" i="18" s="1"/>
  <c r="E32" i="18"/>
  <c r="W31" i="18"/>
  <c r="T31" i="18"/>
  <c r="T30" i="18"/>
  <c r="W30" i="18" s="1"/>
  <c r="G30" i="18"/>
  <c r="J30" i="18" s="1"/>
  <c r="G29" i="18"/>
  <c r="J29" i="18" s="1"/>
  <c r="T28" i="18"/>
  <c r="W28" i="18" s="1"/>
  <c r="G28" i="18"/>
  <c r="J28" i="18" s="1"/>
  <c r="T27" i="18"/>
  <c r="W27" i="18" s="1"/>
  <c r="W26" i="18"/>
  <c r="T26" i="18"/>
  <c r="T25" i="18"/>
  <c r="W25" i="18" s="1"/>
  <c r="W24" i="18"/>
  <c r="T24" i="18"/>
  <c r="T23" i="18"/>
  <c r="W23" i="18" s="1"/>
  <c r="X23" i="18" s="1"/>
  <c r="AA24" i="18" s="1"/>
  <c r="T22" i="18"/>
  <c r="W22" i="18" s="1"/>
  <c r="X22" i="18" s="1"/>
  <c r="AA23" i="18" s="1"/>
  <c r="T21" i="18"/>
  <c r="W21" i="18" s="1"/>
  <c r="G21" i="18"/>
  <c r="J21" i="18" s="1"/>
  <c r="T20" i="18"/>
  <c r="W20" i="18" s="1"/>
  <c r="X20" i="18" s="1"/>
  <c r="G20" i="18"/>
  <c r="J20" i="18" s="1"/>
  <c r="T19" i="18"/>
  <c r="W19" i="18" s="1"/>
  <c r="G19" i="18"/>
  <c r="J19" i="18" s="1"/>
  <c r="T18" i="18"/>
  <c r="W18" i="18" s="1"/>
  <c r="G18" i="18"/>
  <c r="J18" i="18" s="1"/>
  <c r="T17" i="18"/>
  <c r="W17" i="18" s="1"/>
  <c r="X17" i="18" s="1"/>
  <c r="AA21" i="18" s="1"/>
  <c r="G17" i="18"/>
  <c r="J17" i="18" s="1"/>
  <c r="T16" i="18"/>
  <c r="W16" i="18" s="1"/>
  <c r="T15" i="18"/>
  <c r="W15" i="18" s="1"/>
  <c r="X15" i="18" s="1"/>
  <c r="AA20" i="18" s="1"/>
  <c r="T14" i="18"/>
  <c r="W14" i="18" s="1"/>
  <c r="T13" i="18"/>
  <c r="W13" i="18" s="1"/>
  <c r="X13" i="18" s="1"/>
  <c r="AA19" i="18" s="1"/>
  <c r="G13" i="18"/>
  <c r="J13" i="18" s="1"/>
  <c r="T12" i="18"/>
  <c r="G12" i="18"/>
  <c r="J12" i="18" s="1"/>
  <c r="K11" i="18"/>
  <c r="AA12" i="18" s="1"/>
  <c r="G11" i="18"/>
  <c r="AA15" i="18" l="1"/>
  <c r="I47" i="18"/>
  <c r="AA16" i="18"/>
  <c r="G14" i="18"/>
  <c r="T41" i="18"/>
  <c r="G26" i="18"/>
  <c r="I53" i="18"/>
  <c r="I37" i="18"/>
  <c r="G47" i="18"/>
  <c r="AA17" i="18"/>
  <c r="W12" i="18"/>
  <c r="V41" i="18" s="1"/>
  <c r="I26" i="18"/>
  <c r="I32" i="18"/>
  <c r="K28" i="18"/>
  <c r="AA14" i="18" s="1"/>
  <c r="G32" i="18"/>
  <c r="G37" i="18"/>
  <c r="J11" i="18"/>
  <c r="I14" i="18" s="1"/>
  <c r="K17" i="18"/>
  <c r="AA13" i="18" s="1"/>
  <c r="K52" i="16"/>
  <c r="J52" i="16"/>
  <c r="K51" i="16"/>
  <c r="J51" i="16"/>
  <c r="K50" i="16"/>
  <c r="J50" i="16"/>
  <c r="G50" i="16"/>
  <c r="G53" i="16" s="1"/>
  <c r="K46" i="16"/>
  <c r="J46" i="16"/>
  <c r="G46" i="16"/>
  <c r="K45" i="16"/>
  <c r="G45" i="16"/>
  <c r="J45" i="16" s="1"/>
  <c r="K44" i="16"/>
  <c r="J44" i="16"/>
  <c r="G44" i="16"/>
  <c r="K43" i="16"/>
  <c r="J43" i="16"/>
  <c r="K42" i="16"/>
  <c r="G42" i="16"/>
  <c r="J42" i="16" s="1"/>
  <c r="K41" i="16"/>
  <c r="G41" i="16"/>
  <c r="J41" i="16" s="1"/>
  <c r="K40" i="16"/>
  <c r="J40" i="16"/>
  <c r="G40" i="16"/>
  <c r="T39" i="16"/>
  <c r="W39" i="16" s="1"/>
  <c r="T38" i="16"/>
  <c r="W38" i="16" s="1"/>
  <c r="E37" i="16"/>
  <c r="W36" i="16"/>
  <c r="T36" i="16"/>
  <c r="K36" i="16"/>
  <c r="G36" i="16"/>
  <c r="J36" i="16" s="1"/>
  <c r="W35" i="16"/>
  <c r="T35" i="16"/>
  <c r="K35" i="16"/>
  <c r="J35" i="16"/>
  <c r="G35" i="16"/>
  <c r="W34" i="16"/>
  <c r="T34" i="16"/>
  <c r="K34" i="16"/>
  <c r="G34" i="16"/>
  <c r="W33" i="16"/>
  <c r="T33" i="16"/>
  <c r="W32" i="16"/>
  <c r="T32" i="16"/>
  <c r="E32" i="16"/>
  <c r="W31" i="16"/>
  <c r="T31" i="16"/>
  <c r="W30" i="16"/>
  <c r="T30" i="16"/>
  <c r="J30" i="16"/>
  <c r="G30" i="16"/>
  <c r="J29" i="16"/>
  <c r="G29" i="16"/>
  <c r="W28" i="16"/>
  <c r="T28" i="16"/>
  <c r="G28" i="16"/>
  <c r="W27" i="16"/>
  <c r="T27" i="16"/>
  <c r="W26" i="16"/>
  <c r="T26" i="16"/>
  <c r="W25" i="16"/>
  <c r="T25" i="16"/>
  <c r="W24" i="16"/>
  <c r="T24" i="16"/>
  <c r="T23" i="16"/>
  <c r="W23" i="16" s="1"/>
  <c r="X23" i="16" s="1"/>
  <c r="AA24" i="16" s="1"/>
  <c r="T22" i="16"/>
  <c r="W22" i="16" s="1"/>
  <c r="X22" i="16" s="1"/>
  <c r="AA23" i="16" s="1"/>
  <c r="W21" i="16"/>
  <c r="T21" i="16"/>
  <c r="J21" i="16"/>
  <c r="G21" i="16"/>
  <c r="W20" i="16"/>
  <c r="X20" i="16" s="1"/>
  <c r="T20" i="16"/>
  <c r="J20" i="16"/>
  <c r="G20" i="16"/>
  <c r="W19" i="16"/>
  <c r="T19" i="16"/>
  <c r="G19" i="16"/>
  <c r="J19" i="16" s="1"/>
  <c r="W18" i="16"/>
  <c r="T18" i="16"/>
  <c r="J18" i="16"/>
  <c r="G18" i="16"/>
  <c r="T17" i="16"/>
  <c r="W17" i="16" s="1"/>
  <c r="X17" i="16" s="1"/>
  <c r="AA21" i="16" s="1"/>
  <c r="J17" i="16"/>
  <c r="G17" i="16"/>
  <c r="W16" i="16"/>
  <c r="T16" i="16"/>
  <c r="T15" i="16"/>
  <c r="W15" i="16" s="1"/>
  <c r="X15" i="16" s="1"/>
  <c r="AA20" i="16" s="1"/>
  <c r="W14" i="16"/>
  <c r="T14" i="16"/>
  <c r="T13" i="16"/>
  <c r="W13" i="16" s="1"/>
  <c r="X13" i="16" s="1"/>
  <c r="AA19" i="16" s="1"/>
  <c r="G13" i="16"/>
  <c r="J13" i="16" s="1"/>
  <c r="T12" i="16"/>
  <c r="W12" i="16" s="1"/>
  <c r="G12" i="16"/>
  <c r="K11" i="16"/>
  <c r="AA12" i="16" s="1"/>
  <c r="G11" i="16"/>
  <c r="J11" i="16" s="1"/>
  <c r="K52" i="15"/>
  <c r="J52" i="15"/>
  <c r="K51" i="15"/>
  <c r="J51" i="15"/>
  <c r="K50" i="15"/>
  <c r="J50" i="15"/>
  <c r="G50" i="15"/>
  <c r="G53" i="15" s="1"/>
  <c r="K46" i="15"/>
  <c r="J46" i="15"/>
  <c r="G46" i="15"/>
  <c r="K45" i="15"/>
  <c r="G45" i="15"/>
  <c r="J45" i="15" s="1"/>
  <c r="K44" i="15"/>
  <c r="G44" i="15"/>
  <c r="J44" i="15" s="1"/>
  <c r="K43" i="15"/>
  <c r="J43" i="15"/>
  <c r="K42" i="15"/>
  <c r="G42" i="15"/>
  <c r="J42" i="15" s="1"/>
  <c r="K41" i="15"/>
  <c r="G41" i="15"/>
  <c r="J41" i="15" s="1"/>
  <c r="K40" i="15"/>
  <c r="J40" i="15"/>
  <c r="G40" i="15"/>
  <c r="T39" i="15"/>
  <c r="W39" i="15" s="1"/>
  <c r="T38" i="15"/>
  <c r="W38" i="15" s="1"/>
  <c r="E37" i="15"/>
  <c r="W36" i="15"/>
  <c r="T36" i="15"/>
  <c r="K36" i="15"/>
  <c r="G36" i="15"/>
  <c r="J36" i="15" s="1"/>
  <c r="W35" i="15"/>
  <c r="T35" i="15"/>
  <c r="K35" i="15"/>
  <c r="J35" i="15"/>
  <c r="G35" i="15"/>
  <c r="W34" i="15"/>
  <c r="T34" i="15"/>
  <c r="K34" i="15"/>
  <c r="G34" i="15"/>
  <c r="J34" i="15" s="1"/>
  <c r="W33" i="15"/>
  <c r="T33" i="15"/>
  <c r="W32" i="15"/>
  <c r="T32" i="15"/>
  <c r="E32" i="15"/>
  <c r="W31" i="15"/>
  <c r="T31" i="15"/>
  <c r="W30" i="15"/>
  <c r="T30" i="15"/>
  <c r="G30" i="15"/>
  <c r="J30" i="15" s="1"/>
  <c r="G29" i="15"/>
  <c r="J29" i="15" s="1"/>
  <c r="T28" i="15"/>
  <c r="W28" i="15" s="1"/>
  <c r="G28" i="15"/>
  <c r="J28" i="15" s="1"/>
  <c r="T27" i="15"/>
  <c r="W27" i="15" s="1"/>
  <c r="T26" i="15"/>
  <c r="W26" i="15" s="1"/>
  <c r="W25" i="15"/>
  <c r="T25" i="15"/>
  <c r="T24" i="15"/>
  <c r="W24" i="15" s="1"/>
  <c r="T23" i="15"/>
  <c r="W23" i="15" s="1"/>
  <c r="X23" i="15" s="1"/>
  <c r="AA24" i="15" s="1"/>
  <c r="T22" i="15"/>
  <c r="W22" i="15" s="1"/>
  <c r="X22" i="15" s="1"/>
  <c r="AA23" i="15" s="1"/>
  <c r="T21" i="15"/>
  <c r="W21" i="15" s="1"/>
  <c r="G21" i="15"/>
  <c r="J21" i="15" s="1"/>
  <c r="T20" i="15"/>
  <c r="W20" i="15" s="1"/>
  <c r="X20" i="15" s="1"/>
  <c r="AA22" i="15" s="1"/>
  <c r="G20" i="15"/>
  <c r="J20" i="15" s="1"/>
  <c r="T19" i="15"/>
  <c r="W19" i="15" s="1"/>
  <c r="G19" i="15"/>
  <c r="J19" i="15" s="1"/>
  <c r="T18" i="15"/>
  <c r="W18" i="15" s="1"/>
  <c r="G18" i="15"/>
  <c r="J18" i="15" s="1"/>
  <c r="T17" i="15"/>
  <c r="W17" i="15" s="1"/>
  <c r="X17" i="15" s="1"/>
  <c r="AA21" i="15" s="1"/>
  <c r="G17" i="15"/>
  <c r="T16" i="15"/>
  <c r="W16" i="15" s="1"/>
  <c r="T15" i="15"/>
  <c r="W15" i="15" s="1"/>
  <c r="X15" i="15" s="1"/>
  <c r="AA20" i="15" s="1"/>
  <c r="T14" i="15"/>
  <c r="W14" i="15" s="1"/>
  <c r="T13" i="15"/>
  <c r="W13" i="15" s="1"/>
  <c r="X13" i="15" s="1"/>
  <c r="AA19" i="15" s="1"/>
  <c r="G13" i="15"/>
  <c r="J13" i="15" s="1"/>
  <c r="T12" i="15"/>
  <c r="G12" i="15"/>
  <c r="J12" i="15" s="1"/>
  <c r="K11" i="15"/>
  <c r="AA12" i="15" s="1"/>
  <c r="G11" i="15"/>
  <c r="J11" i="15" s="1"/>
  <c r="G14" i="16" l="1"/>
  <c r="G32" i="16"/>
  <c r="G37" i="16"/>
  <c r="G26" i="16"/>
  <c r="G26" i="15"/>
  <c r="J17" i="15"/>
  <c r="I26" i="15" s="1"/>
  <c r="AA16" i="15"/>
  <c r="G14" i="15"/>
  <c r="I32" i="15"/>
  <c r="G37" i="15"/>
  <c r="G47" i="15"/>
  <c r="AA17" i="15"/>
  <c r="T41" i="16"/>
  <c r="G55" i="18"/>
  <c r="I26" i="16"/>
  <c r="J28" i="16"/>
  <c r="I32" i="16" s="1"/>
  <c r="AA15" i="16"/>
  <c r="G47" i="16"/>
  <c r="T41" i="15"/>
  <c r="W12" i="15"/>
  <c r="X12" i="15" s="1"/>
  <c r="AA18" i="15" s="1"/>
  <c r="G32" i="15"/>
  <c r="AA15" i="15"/>
  <c r="J12" i="16"/>
  <c r="I14" i="16" s="1"/>
  <c r="J34" i="16"/>
  <c r="I37" i="16" s="1"/>
  <c r="I53" i="16"/>
  <c r="X12" i="18"/>
  <c r="AA18" i="18" s="1"/>
  <c r="AA25" i="18" s="1"/>
  <c r="O49" i="18" s="1"/>
  <c r="I55" i="18"/>
  <c r="V41" i="16"/>
  <c r="X12" i="16"/>
  <c r="AA18" i="16" s="1"/>
  <c r="AA17" i="16"/>
  <c r="AA16" i="16"/>
  <c r="I47" i="16"/>
  <c r="K17" i="16"/>
  <c r="AA13" i="16" s="1"/>
  <c r="I53" i="15"/>
  <c r="I47" i="15"/>
  <c r="I37" i="15"/>
  <c r="I14" i="15"/>
  <c r="K28" i="15"/>
  <c r="AA14" i="15" s="1"/>
  <c r="G55" i="16" l="1"/>
  <c r="O43" i="18"/>
  <c r="K28" i="16"/>
  <c r="AA14" i="16" s="1"/>
  <c r="AA25" i="16" s="1"/>
  <c r="V41" i="15"/>
  <c r="K17" i="15"/>
  <c r="AA13" i="15" s="1"/>
  <c r="AA25" i="15" s="1"/>
  <c r="G55" i="15"/>
  <c r="O47" i="18"/>
  <c r="I55" i="16"/>
  <c r="O43" i="16" s="1"/>
  <c r="I55" i="15"/>
  <c r="O43" i="15" l="1"/>
  <c r="O47" i="15" s="1"/>
  <c r="O47" i="16"/>
  <c r="O49" i="16"/>
  <c r="O49" i="15"/>
  <c r="K47" i="4"/>
  <c r="K48" i="4"/>
  <c r="K46" i="4"/>
  <c r="K36" i="4"/>
  <c r="K40" i="4"/>
  <c r="K41" i="4"/>
  <c r="K42" i="4"/>
  <c r="K39" i="4"/>
  <c r="K38" i="4"/>
  <c r="K37" i="4"/>
  <c r="K32" i="4"/>
  <c r="K31" i="4"/>
  <c r="K30" i="4"/>
  <c r="AA13" i="4" l="1"/>
  <c r="AA12" i="4"/>
  <c r="AA11" i="4"/>
  <c r="K7" i="4"/>
  <c r="AA8" i="4" s="1"/>
  <c r="J16" i="4" l="1"/>
  <c r="G16" i="4" l="1"/>
  <c r="D7" i="7" l="1"/>
  <c r="D6" i="7"/>
  <c r="D5" i="7"/>
  <c r="D4" i="7"/>
  <c r="D3" i="7"/>
  <c r="J48" i="4"/>
  <c r="J47" i="4"/>
  <c r="G46" i="4"/>
  <c r="J42" i="4"/>
  <c r="J41" i="4"/>
  <c r="J40" i="4"/>
  <c r="J39" i="4"/>
  <c r="J38" i="4"/>
  <c r="G37" i="4"/>
  <c r="J37" i="4" s="1"/>
  <c r="G36" i="4"/>
  <c r="T35" i="4"/>
  <c r="W35" i="4" s="1"/>
  <c r="T34" i="4"/>
  <c r="W34" i="4" s="1"/>
  <c r="E33" i="4"/>
  <c r="T32" i="4"/>
  <c r="W32" i="4" s="1"/>
  <c r="G32" i="4"/>
  <c r="J32" i="4"/>
  <c r="T31" i="4"/>
  <c r="W31" i="4" s="1"/>
  <c r="G31" i="4"/>
  <c r="J31" i="4"/>
  <c r="T30" i="4"/>
  <c r="W30" i="4" s="1"/>
  <c r="G30" i="4"/>
  <c r="T29" i="4"/>
  <c r="W29" i="4" s="1"/>
  <c r="T28" i="4"/>
  <c r="W28" i="4" s="1"/>
  <c r="T27" i="4"/>
  <c r="W27" i="4" s="1"/>
  <c r="E28" i="4"/>
  <c r="T26" i="4"/>
  <c r="W26" i="4" s="1"/>
  <c r="G26" i="4"/>
  <c r="J26" i="4" s="1"/>
  <c r="G25" i="4"/>
  <c r="J25" i="4" s="1"/>
  <c r="T24" i="4"/>
  <c r="W24" i="4" s="1"/>
  <c r="G24" i="4"/>
  <c r="T23" i="4"/>
  <c r="W23" i="4" s="1"/>
  <c r="T22" i="4"/>
  <c r="W22" i="4" s="1"/>
  <c r="W21" i="4"/>
  <c r="T21" i="4"/>
  <c r="T20" i="4"/>
  <c r="W20" i="4" s="1"/>
  <c r="T19" i="4"/>
  <c r="W19" i="4" s="1"/>
  <c r="X19" i="4" s="1"/>
  <c r="AA20" i="4" s="1"/>
  <c r="T18" i="4"/>
  <c r="W18" i="4" s="1"/>
  <c r="X18" i="4" s="1"/>
  <c r="AA19" i="4" s="1"/>
  <c r="T17" i="4"/>
  <c r="W17" i="4" s="1"/>
  <c r="G17" i="4"/>
  <c r="J17" i="4" s="1"/>
  <c r="T16" i="4"/>
  <c r="W16" i="4" s="1"/>
  <c r="AA18" i="4" s="1"/>
  <c r="G15" i="4"/>
  <c r="J15" i="4"/>
  <c r="T15" i="4"/>
  <c r="W15" i="4"/>
  <c r="G14" i="4"/>
  <c r="J14" i="4"/>
  <c r="T14" i="4"/>
  <c r="W14" i="4"/>
  <c r="G13" i="4"/>
  <c r="T13" i="4"/>
  <c r="W13" i="4"/>
  <c r="X13" i="4" s="1"/>
  <c r="AA17" i="4" s="1"/>
  <c r="T12" i="4"/>
  <c r="W12" i="4"/>
  <c r="T11" i="4"/>
  <c r="W11" i="4"/>
  <c r="X11" i="4" s="1"/>
  <c r="AA16" i="4" s="1"/>
  <c r="T10" i="4"/>
  <c r="W10" i="4"/>
  <c r="T9" i="4"/>
  <c r="W9" i="4" s="1"/>
  <c r="X9" i="4" s="1"/>
  <c r="AA15" i="4" s="1"/>
  <c r="G9" i="4"/>
  <c r="J9" i="4" s="1"/>
  <c r="T8" i="4"/>
  <c r="G8" i="4"/>
  <c r="J8" i="4" s="1"/>
  <c r="G7" i="4"/>
  <c r="J7" i="4"/>
  <c r="W8" i="4"/>
  <c r="X8" i="4" s="1"/>
  <c r="AA14" i="4" s="1"/>
  <c r="J13" i="4"/>
  <c r="J24" i="4"/>
  <c r="J30" i="4"/>
  <c r="J36" i="4"/>
  <c r="J46" i="4"/>
  <c r="G43" i="4" l="1"/>
  <c r="I43" i="4"/>
  <c r="K13" i="4"/>
  <c r="AA9" i="4" s="1"/>
  <c r="K24" i="4"/>
  <c r="AA10" i="4" s="1"/>
  <c r="G22" i="4"/>
  <c r="G28" i="4"/>
  <c r="G33" i="4"/>
  <c r="G49" i="4"/>
  <c r="G10" i="4"/>
  <c r="T37" i="4"/>
  <c r="I10" i="4"/>
  <c r="I49" i="4"/>
  <c r="V37" i="4"/>
  <c r="I33" i="4"/>
  <c r="I28" i="4"/>
  <c r="I22" i="4"/>
  <c r="AA21" i="4" l="1"/>
  <c r="O45" i="4" s="1"/>
  <c r="I51" i="4"/>
  <c r="G51" i="4" l="1"/>
  <c r="O39" i="4" s="1"/>
  <c r="O4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48" authorId="0" shapeId="0" xr:uid="{00000000-0006-0000-02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B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2" authorId="0" shapeId="0" xr:uid="{00000000-0006-0000-0C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V18" authorId="0" shapeId="0" xr:uid="{00000000-0006-0000-0D00-000001000000}">
      <text>
        <r>
          <rPr>
            <sz val="12"/>
            <color indexed="81"/>
            <rFont val="Calibri"/>
            <family val="2"/>
            <scheme val="minor"/>
          </rPr>
          <t>The Green Guide can assess ground floors for residential buildings only</t>
        </r>
      </text>
    </comment>
    <comment ref="C50" authorId="0" shapeId="0" xr:uid="{00000000-0006-0000-0D00-000002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V20" authorId="0" shapeId="0" xr:uid="{00000000-0006-0000-0E00-000001000000}">
      <text>
        <r>
          <rPr>
            <sz val="12"/>
            <color indexed="81"/>
            <rFont val="Calibri"/>
            <family val="2"/>
            <scheme val="minor"/>
          </rPr>
          <t>The Green Guide can assess ground floors for residential buildings only</t>
        </r>
      </text>
    </comment>
    <comment ref="C52" authorId="0" shapeId="0" xr:uid="{00000000-0006-0000-0E00-000002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F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11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13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1" authorId="0" shapeId="0" xr:uid="{00000000-0006-0000-14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15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18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3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IT Services</author>
    <author>Glen Watts</author>
  </authors>
  <commentList>
    <comment ref="I35" authorId="0" shapeId="0" xr:uid="{00000000-0006-0000-1900-000001000000}">
      <text>
        <r>
          <rPr>
            <sz val="12"/>
            <color indexed="81"/>
            <rFont val="Tahoma"/>
            <family val="2"/>
          </rPr>
          <t>For v2.2 (2010) and 3.1 (2014) only.
Not for 1996 version.</t>
        </r>
      </text>
    </comment>
    <comment ref="C51" authorId="1" shapeId="0" xr:uid="{00000000-0006-0000-1900-000002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IT Services</author>
    <author>Glen Watts</author>
  </authors>
  <commentList>
    <comment ref="I34" authorId="0" shapeId="0" xr:uid="{00000000-0006-0000-1A00-000001000000}">
      <text>
        <r>
          <rPr>
            <sz val="12"/>
            <color indexed="81"/>
            <rFont val="Tahoma"/>
            <family val="2"/>
          </rPr>
          <t>For v2.2 (2010) and 3.1 (2014) only.
Not for 1996 version.</t>
        </r>
      </text>
    </comment>
    <comment ref="C50" authorId="1" shapeId="0" xr:uid="{00000000-0006-0000-1A00-000002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48" authorId="0" shapeId="0" xr:uid="{00000000-0006-0000-1B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48" authorId="0" shapeId="0" xr:uid="{9AA3C0D8-084B-4522-A57F-407CEA766247}">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48" authorId="0" shapeId="0" xr:uid="{EE24DA58-0BB2-4EB0-9DE1-374C936C2F2F}">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48" authorId="0" shapeId="0" xr:uid="{0B717945-69CA-45F9-9622-2F8CCEDDEAAD}">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48" authorId="0" shapeId="0" xr:uid="{9E4E5877-2C53-4289-8AE5-B17CD55AC0EA}">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4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5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6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7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8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9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Glen Watts</author>
  </authors>
  <commentList>
    <comment ref="C50" authorId="0" shapeId="0" xr:uid="{00000000-0006-0000-0A00-000001000000}">
      <text>
        <r>
          <rPr>
            <b/>
            <sz val="10"/>
            <color indexed="81"/>
            <rFont val="Calibri"/>
            <family val="2"/>
            <scheme val="minor"/>
          </rPr>
          <t>ISO 14025:2010</t>
        </r>
        <r>
          <rPr>
            <sz val="10"/>
            <color indexed="81"/>
            <rFont val="Calibri"/>
            <family val="2"/>
            <scheme val="minor"/>
          </rPr>
          <t xml:space="preserve"> Environmental labels and declarations. Type III environmental declarations. Principles and procedures;
</t>
        </r>
        <r>
          <rPr>
            <b/>
            <sz val="10"/>
            <color indexed="81"/>
            <rFont val="Calibri"/>
            <family val="2"/>
            <scheme val="minor"/>
          </rPr>
          <t xml:space="preserve">ISO 21930:2007 </t>
        </r>
        <r>
          <rPr>
            <sz val="10"/>
            <color indexed="81"/>
            <rFont val="Calibri"/>
            <family val="2"/>
            <scheme val="minor"/>
          </rPr>
          <t xml:space="preserve">Sustainability in building construction. Environmental declaration of building products
</t>
        </r>
        <r>
          <rPr>
            <b/>
            <sz val="10"/>
            <color indexed="81"/>
            <rFont val="Calibri"/>
            <family val="2"/>
            <scheme val="minor"/>
          </rPr>
          <t>EN 15804:2012</t>
        </r>
        <r>
          <rPr>
            <sz val="10"/>
            <color indexed="81"/>
            <rFont val="Calibri"/>
            <family val="2"/>
            <scheme val="minor"/>
          </rPr>
          <t xml:space="preserve"> Sustainability of construction works - Environmental product declarations - core rules for the product category of construction products, BSi</t>
        </r>
      </text>
    </comment>
  </commentList>
</comments>
</file>

<file path=xl/sharedStrings.xml><?xml version="1.0" encoding="utf-8"?>
<sst xmlns="http://schemas.openxmlformats.org/spreadsheetml/2006/main" count="6619" uniqueCount="226">
  <si>
    <t>Elemental level</t>
  </si>
  <si>
    <t>Embodied carbon (CO2e)</t>
  </si>
  <si>
    <t>Sum:-</t>
  </si>
  <si>
    <t>Score:-</t>
  </si>
  <si>
    <t>Cradle to Gate total</t>
  </si>
  <si>
    <t>Cradle to Grave total</t>
  </si>
  <si>
    <t>Foundations (including excavation)</t>
  </si>
  <si>
    <t>Basements/retaining walls (including excavation)</t>
  </si>
  <si>
    <t>Roof (including coverings)</t>
  </si>
  <si>
    <t>External windows and rooflights</t>
  </si>
  <si>
    <t>Internal walls and partitions</t>
  </si>
  <si>
    <t>Internal doors</t>
  </si>
  <si>
    <t>Internal windows</t>
  </si>
  <si>
    <t>Internal wall finishes</t>
  </si>
  <si>
    <t>Internal floor finishes (incl. access floors)</t>
  </si>
  <si>
    <t>Internal ceiling finishes (incl. suspended/access ceilings)</t>
  </si>
  <si>
    <t>Sanitary Installations</t>
  </si>
  <si>
    <t>Electrical Installations</t>
  </si>
  <si>
    <t>Lift and Conveyor Installations / Systems</t>
  </si>
  <si>
    <t xml:space="preserve">Fire and Lightning Protection </t>
  </si>
  <si>
    <t>Communication, Security and Control Systems</t>
  </si>
  <si>
    <t>M</t>
  </si>
  <si>
    <t>Structural frame (vertical)</t>
  </si>
  <si>
    <t>External walls (envelope, structure and finishes)</t>
  </si>
  <si>
    <t>Fabric:-</t>
  </si>
  <si>
    <t>Building Services:-</t>
  </si>
  <si>
    <t>Water and waste installations</t>
  </si>
  <si>
    <t>Verified/peer reviewed LCA data</t>
  </si>
  <si>
    <t>Heat Source, Space Heating, Air Conditioning, Ventilation</t>
  </si>
  <si>
    <t>Weight</t>
  </si>
  <si>
    <t>Hard Landscaping, Roads, Paths and Pavings</t>
  </si>
  <si>
    <t>Hard Landscaping, Fencing, Railings and Walls</t>
  </si>
  <si>
    <t>Landscaping</t>
  </si>
  <si>
    <t>ISO 21930</t>
  </si>
  <si>
    <t>Unverified LCA data/data of unknown level of verification</t>
  </si>
  <si>
    <t>Are assessed using data of unknown methodology</t>
  </si>
  <si>
    <t>Upper floors (including horizontal structure)</t>
  </si>
  <si>
    <t>Stairs and ramps</t>
  </si>
  <si>
    <t>Mandatory</t>
  </si>
  <si>
    <t>Output Indicators available</t>
  </si>
  <si>
    <t>Ground/lowest floor</t>
  </si>
  <si>
    <t>External solar shading devices, access structures etc.</t>
  </si>
  <si>
    <t>Cradle to Gate total AND End of Life</t>
  </si>
  <si>
    <t>EN 15804</t>
  </si>
  <si>
    <t>Whole Building Level</t>
  </si>
  <si>
    <t>Are assessed to a publicly available AND peer reviewed methodology compliant with (the current version of) ISO 14040 &amp; ISO 14044</t>
  </si>
  <si>
    <t>Are assessed to a publicly available methodology compliant with (the current version of) ISO 14040 &amp; ISO 14044</t>
  </si>
  <si>
    <t>Mandatory
(if present)</t>
  </si>
  <si>
    <t>Present in building?</t>
  </si>
  <si>
    <t>Y</t>
  </si>
  <si>
    <t>N</t>
  </si>
  <si>
    <t>Included in assessment?</t>
  </si>
  <si>
    <t>Maximum</t>
  </si>
  <si>
    <t>This tool</t>
  </si>
  <si>
    <t>Note: where 'M' is indicated against a section heading, 
at least one item must be indicated 'Y'.</t>
  </si>
  <si>
    <t>Un weighted</t>
  </si>
  <si>
    <t>Points</t>
  </si>
  <si>
    <t>Total points</t>
  </si>
  <si>
    <t>Total Points</t>
  </si>
  <si>
    <t>Balustrades and handrails</t>
  </si>
  <si>
    <t>Industrial</t>
  </si>
  <si>
    <t>All others</t>
  </si>
  <si>
    <t>Credits achieved</t>
  </si>
  <si>
    <t>Select building type:</t>
  </si>
  <si>
    <t>step</t>
  </si>
  <si>
    <t>2 + Exemplary</t>
  </si>
  <si>
    <t>Materials Assessment Scope</t>
  </si>
  <si>
    <t>Materials Assessment tool/method and data</t>
  </si>
  <si>
    <t>Embodied water OR waste processing</t>
  </si>
  <si>
    <t>AND any two additional indicators</t>
  </si>
  <si>
    <r>
      <rPr>
        <b/>
        <sz val="14"/>
        <color rgb="FFFF0000"/>
        <rFont val="Calibri"/>
        <family val="2"/>
        <scheme val="minor"/>
      </rPr>
      <t xml:space="preserve">(M) </t>
    </r>
    <r>
      <rPr>
        <b/>
        <sz val="14"/>
        <color rgb="FF3D6864"/>
        <rFont val="Calibri"/>
        <family val="2"/>
        <scheme val="minor"/>
      </rPr>
      <t>Output Life stage(s) available (for all indicators selected)</t>
    </r>
  </si>
  <si>
    <t>Percentage of Mat01 points achieved:</t>
  </si>
  <si>
    <t>a. Product stage</t>
  </si>
  <si>
    <t>b. Construction process stage</t>
  </si>
  <si>
    <t>d. End of life</t>
  </si>
  <si>
    <t>Included in LCA tool?</t>
  </si>
  <si>
    <t>Mandatory Met</t>
  </si>
  <si>
    <t>Note: Not all mandatory issues have been met</t>
  </si>
  <si>
    <t>Building elements included</t>
  </si>
  <si>
    <t>Whole building level; with user product-level specification (e.g. thickness, service life) and reporting aligned to (the current version of) EN 15978.</t>
  </si>
  <si>
    <t>Using LCA data of unknown geographic applicability OR not compensated to local conditions</t>
  </si>
  <si>
    <t>Using data no older than 10 years (generic) or 5 years (manufacturer specific)</t>
  </si>
  <si>
    <t>Version</t>
  </si>
  <si>
    <t>Release Date</t>
  </si>
  <si>
    <t>Current version</t>
  </si>
  <si>
    <t>Previous versions</t>
  </si>
  <si>
    <t>Are assessed to publically available AND peer reviewed PCR compliant with (the current version of):</t>
  </si>
  <si>
    <t>Cradle to Grave total WITH operational energy (reported separately)</t>
  </si>
  <si>
    <t>c. Use stage (with operational energy reported separately)</t>
  </si>
  <si>
    <r>
      <rPr>
        <b/>
        <sz val="14"/>
        <color rgb="FFFF0000"/>
        <rFont val="Calibri"/>
        <family val="2"/>
        <scheme val="minor"/>
      </rPr>
      <t>(M)</t>
    </r>
    <r>
      <rPr>
        <b/>
        <sz val="14"/>
        <color rgb="FF3D6864"/>
        <rFont val="Calibri"/>
        <family val="2"/>
        <scheme val="minor"/>
      </rPr>
      <t xml:space="preserve"> Assessment level(s). Life cycle impact comparisons possible (and made) at the:</t>
    </r>
  </si>
  <si>
    <r>
      <rPr>
        <b/>
        <sz val="14"/>
        <color rgb="FFFF0000"/>
        <rFont val="Calibri"/>
        <family val="2"/>
        <scheme val="minor"/>
      </rPr>
      <t>(M)</t>
    </r>
    <r>
      <rPr>
        <b/>
        <sz val="14"/>
        <color rgb="FF3D6864"/>
        <rFont val="Calibri"/>
        <family val="2"/>
        <scheme val="minor"/>
      </rPr>
      <t xml:space="preserve"> Source LCA data quality - Geographic applicability and age
Majority of individual materials/products in the building are assessed:</t>
    </r>
  </si>
  <si>
    <t>Verified/peer reviewed LCA data AND majority of EPD used (manufacturer or trade association) are verified to ISO 14025, ISO 21930 or EN 15804</t>
  </si>
  <si>
    <t>enter quantity</t>
  </si>
  <si>
    <t>enter period</t>
  </si>
  <si>
    <t>Where indicated above as cradle-to-grave, the study period used is (years)</t>
  </si>
  <si>
    <t>1. Data source name, provider name, version/date</t>
  </si>
  <si>
    <t>2. Data source name, provider name, version/date</t>
  </si>
  <si>
    <t>3. Data source name, provider name, version/date</t>
  </si>
  <si>
    <t>Majority of LCA data used originates from (in order of use, provide data source name, provider/institution name, version/date)</t>
  </si>
  <si>
    <r>
      <rPr>
        <b/>
        <sz val="14"/>
        <color rgb="FFFF0000"/>
        <rFont val="Calibri"/>
        <family val="2"/>
        <scheme val="minor"/>
      </rPr>
      <t>(M)</t>
    </r>
    <r>
      <rPr>
        <b/>
        <sz val="14"/>
        <color rgb="FF3D6864"/>
        <rFont val="Calibri"/>
        <family val="2"/>
        <scheme val="minor"/>
      </rPr>
      <t xml:space="preserve"> Additional questions (not related to credit score)</t>
    </r>
  </si>
  <si>
    <t>Note: As building-level data is gathered, element weightings will be refined.</t>
  </si>
  <si>
    <t xml:space="preserve">   other, please specify fuel type</t>
  </si>
  <si>
    <t>Where indicated above as including operational energy (heating, cooling, power etc) the following quantities have been used (direct, kWh/year) :</t>
  </si>
  <si>
    <t>Majority of LCA data used includes/uses:</t>
  </si>
  <si>
    <t xml:space="preserve">    Sequestration (timber and biogenic products)</t>
  </si>
  <si>
    <t xml:space="preserve">    Future allocation of emissions</t>
  </si>
  <si>
    <t xml:space="preserve">    System expansion</t>
  </si>
  <si>
    <t xml:space="preserve">    grid electricity</t>
  </si>
  <si>
    <t xml:space="preserve">    natural gas</t>
  </si>
  <si>
    <t xml:space="preserve">    coal</t>
  </si>
  <si>
    <t xml:space="preserve">    oil</t>
  </si>
  <si>
    <t xml:space="preserve">    Discounting for future emissions (e.g. to adjust for future changes to energy
    supply (fuel mix, technology etc.))</t>
  </si>
  <si>
    <t>Assumptions for LCA tool approval</t>
  </si>
  <si>
    <t>1. BRE LCA dataset, BRE, 2008 version</t>
  </si>
  <si>
    <t>n/a</t>
  </si>
  <si>
    <t>GF removed</t>
  </si>
  <si>
    <t>GF</t>
  </si>
  <si>
    <t>1. INIES, ISOVER, isofacade 38 / Avril 2009</t>
  </si>
  <si>
    <t>2. INIES, FCBA, charpente bois traditionnelle/ juin 2009</t>
  </si>
  <si>
    <t>3. INIES, SNFA, façade mur rideau 50% / décembre 2012</t>
  </si>
  <si>
    <t>2. Can be adapted in the software case-by-case regarding the building project specifications. Several assumptions can be compared</t>
  </si>
  <si>
    <t>1.  Dependant on the product categories and defined case-by-case in respect of the EPD normalization</t>
  </si>
  <si>
    <t>See note 1 below</t>
  </si>
  <si>
    <t>See note 2 below</t>
  </si>
  <si>
    <r>
      <rPr>
        <b/>
        <sz val="10"/>
        <color theme="6" tint="-0.499984740745262"/>
        <rFont val="Calibri"/>
        <family val="2"/>
        <scheme val="minor"/>
      </rPr>
      <t>Notes:</t>
    </r>
    <r>
      <rPr>
        <sz val="10"/>
        <color theme="6" tint="-0.499984740745262"/>
        <rFont val="Calibri"/>
        <family val="2"/>
        <scheme val="minor"/>
      </rPr>
      <t xml:space="preserve"> </t>
    </r>
  </si>
  <si>
    <t>1. INIES Dataset, INIES, 2013 version</t>
  </si>
  <si>
    <t>2. ELODIE Generic dataset, CSTB, 2013 version</t>
  </si>
  <si>
    <t>Can be defined by users (Generally, 50 or 100 years).</t>
  </si>
  <si>
    <t>Calculated at the building level with regulation rules</t>
  </si>
  <si>
    <t>as above</t>
  </si>
  <si>
    <t>C-Build e-LICCO database, Cycleco, 2009-2014</t>
  </si>
  <si>
    <t>To be defined by the user</t>
  </si>
  <si>
    <t>solar</t>
  </si>
  <si>
    <t>Multiple sources</t>
  </si>
  <si>
    <t>Project specific</t>
  </si>
  <si>
    <t>Nationale Milieudatabase
https://www.milieudatabase.nl/index.php?id=inzage</t>
  </si>
  <si>
    <t>Not calculated</t>
  </si>
  <si>
    <t>Residential = 75 yrs
Non residential = 50 yrs</t>
  </si>
  <si>
    <t>1. Ecoinvent - ecoinvent Assocation – 1996 version, v2.2 (2010) and v3.1 (2014) versions</t>
  </si>
  <si>
    <t>User defined.</t>
  </si>
  <si>
    <t>Calculated at the building level with dynamic thermal simulation software</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</si>
  <si>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the tool has been used to the extent listed below. 
If the tool has not been used to this extent, the 'Included in assessment' cells can be changed, or the blank Mat01 Calculator should be filled in to the extent that the tool has been used. Please also see CN1 as the score will change depending on the number of applicable elements present in the building/assessment.
This score has been approved for MRPI Freetool MPG v1.1</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</si>
  <si>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the tool has been used to the extent listed below. 
If the tool has not been used to this extent, the 'Included in assessment' cells can be changed, or the blank Mat01 Calculator should be filled in to the extent that the tool has been used. Please also see CN1 as the score will change depending on the number of applicable elements present in the building/assessment.
This score has been approved for novaEQUER v3.1 (2014) and v2.2 (2010) versions. 
Please note that for the 1996 version, the 5 points for age of data should be removed. 
Please also note that when used for projects outside of France, the 5 points for LCA data geographic applicability should be removed.</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</si>
  <si>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the tool has been used to the extent listed below. 
If the tool has not been used to this extent, the 'Included in assessment' cells can be changed, or the blank Mat01 Calculator should be filled in to the extent that the tool has been used. Please also see CN1 as the score will change depending on the number of applicable elements present in the building/assessment.</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</si>
  <si>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the tool has been used to the extent listed below. 
If the tool has not been used to this extent, the 'Included in assessment' cells can be changed, or the blank Mat01 Calculator should be filled in to the extent that the tool has been used. Please also see CN1 as the score will change depending on the number of applicable elements present in the building/assessment.
This score has been approved for ELODIE V2
Please also note that when used for projects outside of France, the 5 points for LCA data geographic applicability should be removed.</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</si>
  <si>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the tool has been used to the extent listed below. 
If the tool has not been used to this extent, the 'Included in assessment' cells can be changed, or the blank Mat01 Calculator should be filled in to the extent that the tool has been used. Please also see CN1 as the score will change depending on the number of applicable elements present in the building/assessment.
This score has been approved for E-LICCO V2.0
Please also note that when used for projects outside of France, the 5 points for LCA data geographic applicability should be removed.</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</si>
  <si>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the tool has been used to the extent listed below. 
If the tool has not been used to this extent, the 'Included in assessment' cells can be changed, or the blank Mat01 Calculator should be filled in to the extent that the tool has been used. Please also see CN1 as the score will change depending on the number of applicable elements present in the building/assessment.
This score has been approved for COCON V4.3.0.7 PRO
Please also note that when used for projects outside of France, the 5 points for LCA data geographic applicability should be removed.</t>
  </si>
  <si>
    <t>BREEAM International 2016 New Construction Mat 01 Calculator</t>
  </si>
  <si>
    <t>Guidance</t>
  </si>
  <si>
    <t>Using previously verified LCA tools</t>
  </si>
  <si>
    <t>Geographic applicability</t>
  </si>
  <si>
    <t>Are assessed to the same complete PCR</t>
  </si>
  <si>
    <t>Verification</t>
  </si>
  <si>
    <t>Procedure for LCA tools to be approved by BRE Global</t>
  </si>
  <si>
    <t>5 + Exemplary</t>
  </si>
  <si>
    <t>Where a project team is considering using a LCA tool which has not been previously evaluated by BRE Global (BREG), the assessor should send the completed evidence template and Mat 01 Calculator to BREG. The evaluation process of LCA tools often requires the involvement and issue of evidence by the tool producer or developer.</t>
  </si>
  <si>
    <t>Using LCA data that has been compensated to a comprehensive range of regional differences*</t>
  </si>
  <si>
    <t>*see guidance tab</t>
  </si>
  <si>
    <r>
      <rPr>
        <b/>
        <sz val="14"/>
        <color rgb="FFFF0000"/>
        <rFont val="Calibri"/>
        <family val="2"/>
        <scheme val="minor"/>
      </rPr>
      <t>(M)</t>
    </r>
    <r>
      <rPr>
        <b/>
        <sz val="14"/>
        <color rgb="FF3D6864"/>
        <rFont val="Calibri"/>
        <family val="2"/>
        <scheme val="minor"/>
      </rPr>
      <t xml:space="preserve"> Source LCA data quality - Methodologies*
Majority of individual materials/products in the building:</t>
    </r>
  </si>
  <si>
    <r>
      <rPr>
        <b/>
        <sz val="14"/>
        <color rgb="FFFF0000"/>
        <rFont val="Calibri"/>
        <family val="2"/>
        <scheme val="minor"/>
      </rPr>
      <t>(M)</t>
    </r>
    <r>
      <rPr>
        <b/>
        <sz val="14"/>
        <color rgb="FF3D6864"/>
        <rFont val="Calibri"/>
        <family val="2"/>
        <scheme val="minor"/>
      </rPr>
      <t xml:space="preserve"> Source LCA data quality - Verification*
Majority of individual materials/products in the building are assessed using:</t>
    </r>
  </si>
  <si>
    <t>Elemental level*</t>
  </si>
  <si>
    <t>Cradle to grave with separate life stage reporting* to:-</t>
  </si>
  <si>
    <t>Initial release version of BREEAM International 2016 New Construction Mat 01 Calculator</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</si>
  <si>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for the geographic applicability and the assessment scope aspects, the tool has been used to the extent listed below. If the tool has not been used to this extent, the template should be amended, to confirm the extent that the tool has been used. Please also see CN1 as the score will change depending on the number of applicable elements present in the building/assessment.</t>
  </si>
  <si>
    <r>
      <t xml:space="preserve">Using LCA data that has been compensated to a comprehensive range of regional differences* </t>
    </r>
    <r>
      <rPr>
        <sz val="12"/>
        <color rgb="FFFFFF00"/>
        <rFont val="Calibri"/>
        <family val="2"/>
        <scheme val="minor"/>
      </rPr>
      <t>- APPLICABLE IN FRANCE ONLY</t>
    </r>
  </si>
  <si>
    <t>Methodologies/PCRs</t>
  </si>
  <si>
    <t>This refers to the methodology(ies)/PCR(s) used to create the LCA data available in the tool.</t>
  </si>
  <si>
    <t>Are all assessed to the same publically available AND peer reviewed methodology/PCR that is compliant with ISO 21930 or EN 15804.</t>
  </si>
  <si>
    <t>LCA data/data of unknown level of verification</t>
  </si>
  <si>
    <t>To award this point, the tools must have the ability to analyse different building element systems, such as comparing one complete external wall construction with another. Element level comparison does not refer to, for example, the ability to compare the all external wall impacts with all roof impacts.</t>
  </si>
  <si>
    <t>NOTE: Blue sections are to be checked/completed by the design team for each BREEAM submission.</t>
  </si>
  <si>
    <t>NOTE: Other sections are usually completed once by the tool developer as part of an evaluation process with BRE Global.</t>
  </si>
  <si>
    <t>Further guidance on Mat 01 Calculator terms (when undertaking the evaluation of a tool)</t>
  </si>
  <si>
    <t>To award this point, in addition to the tool having the reporting capability, the background LCA data for life stages A, B and C (as defined by EN15978) must be specific to the product including appropriate in-use and waste scenarios (B and C). For example, for stage B, replacement quantities should be based on robust service life information and give the option for the design team to adjust the service life according to the actual design. Stage C should be based on current product specific waste processing (i.e. environmental impacts from either recycling, land fill or incineration processes).</t>
  </si>
  <si>
    <t>To award this point, the tool must use LCA data that is based on background data (such as primary manufacturing data) from the same region as the building. Or, where the LCA data is from another region, it must be compensated (adjusted) to allow for a comprehensive range of regional differences e.g. grid-mix, production, technological, resource availability, transport and waste disposal routes. The compensation should be at the product level, not a global adjustment. The compensation methodology must be publically available and peer reviewed.</t>
  </si>
  <si>
    <t>This section relates to the independent verification of the LCA data to the respective methodology(ies)/PCR(s) identified in the preceding section.
Note: Although methodologies/PCRs may set requirements for independent verification, it may not have been carried out.</t>
  </si>
  <si>
    <t>Cradle-to-grave with separate life-stage reporting</t>
  </si>
  <si>
    <t>(M) Source LCA data quality - Geographic applicability and age
Majority of individual materials/products in the tool are assessed:</t>
  </si>
  <si>
    <t>Using local LCA data or LCA data that has been compensated to a comprehensive range of regional differences*</t>
  </si>
  <si>
    <r>
      <rPr>
        <b/>
        <sz val="14"/>
        <color rgb="FFFF0000"/>
        <rFont val="Calibri"/>
        <family val="2"/>
        <scheme val="minor"/>
      </rPr>
      <t>(M)</t>
    </r>
    <r>
      <rPr>
        <b/>
        <sz val="14"/>
        <color rgb="FF3D6864"/>
        <rFont val="Calibri"/>
        <family val="2"/>
        <scheme val="minor"/>
      </rPr>
      <t xml:space="preserve"> Source LCA data quality - Methodologies/PCRs*
Majority of individual materials/products in the tool:</t>
    </r>
  </si>
  <si>
    <t>Are assessed using data of unknown methodology/PCR</t>
  </si>
  <si>
    <t>Are each assessed to any publicly available methodology/PCR compliant with (the current version of) ISO 14040 &amp; ISO 14044</t>
  </si>
  <si>
    <t>Are each assessed to any publicly available AND peer reviewed methodology/PCR compliant with (the current version of) ISO 14040 &amp; ISO 14044</t>
  </si>
  <si>
    <t>Are each assessed to any publically available AND peer reviewed methodology/PCR that is compliant with (the current version of):</t>
  </si>
  <si>
    <t>ISO 21930 (may be awarded 'Y' if EN 15804 is awarded 'Y')</t>
  </si>
  <si>
    <r>
      <rPr>
        <b/>
        <sz val="14"/>
        <color rgb="FFFF0000"/>
        <rFont val="Calibri"/>
        <family val="2"/>
        <scheme val="minor"/>
      </rPr>
      <t>(M)</t>
    </r>
    <r>
      <rPr>
        <b/>
        <sz val="14"/>
        <color rgb="FF3D6864"/>
        <rFont val="Calibri"/>
        <family val="2"/>
        <scheme val="minor"/>
      </rPr>
      <t xml:space="preserve"> Source LCA data quality - Verification*
Majority of individual materials/products in the tool are assessed using:</t>
    </r>
  </si>
  <si>
    <t xml:space="preserve">    Discounting for future emissions (e.g. to adjust for future changes to energy supply (fuel mix, technology etc.))</t>
  </si>
  <si>
    <r>
      <t>Using local LCA data or LCA data that has been compensated to a comprehensive range of regional differences*</t>
    </r>
    <r>
      <rPr>
        <sz val="12"/>
        <color rgb="FFFFFF00"/>
        <rFont val="Calibri"/>
        <family val="2"/>
        <scheme val="minor"/>
      </rPr>
      <t xml:space="preserve"> IN FRANCE ONLY</t>
    </r>
  </si>
  <si>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for the geographic applicability and the assessment scope aspects, the tool has been used to the extent listed below. If the tool has not been used to this extent, the template should be amended, to confirm the extent that the tool has been used. Please also see CN1 as the score will change depending on the number of applicable elements present in the building/assessment.
This score has been approved for COCON V4.3.0.7 PRO
Please also note that when used for projects outside of France, the 5 points for LCA data geographic applicability should be removed.</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</si>
  <si>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for the geographic applicability and the assessment scope aspects, the tool has been used to the extent listed below. If the tool has not been used to this extent, the template should be amended, to confirm the extent that the tool has been used. Please also see CN1 as the score will change depending on the number of applicable elements present in the building/assessment.
This score has been approved for E-LICCO V2.0
Please also note that when used for projects outside of France, the 5 points for LCA data geographic applicability should be removed.</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</si>
  <si>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for the geographic applicability and the assessment scope aspects, the tool has been used to the extent listed below. If the tool has not been used to this extent, the template should be amended, to confirm the extent that the tool has been used. Please also see CN1 as the score will change depending on the number of applicable elements present in the building/assessment.
This score has been approved for MRPI Freetool MPG v1.1</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</si>
  <si>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the tool has been used to the extent listed below. 
If the tool has not been used to this extent, the 'Included in assessment' cells can be changed, or the blank Mat01 Calculator should be filled in to the extent that the tool has been used. Please also see CN1 as the score will change depending on the number of applicable elements present in the building/assessment.
This score has been approved for novaEQUER v3.1 (2014) and v2.2 (2010) versions. 
Please note that for the 1996 version, the 5 points for age of data should be removed. 
Please also note that when used for projects outside of France, the 5 points for LCA data geographic applicability should be removed.</t>
  </si>
  <si>
    <t>Percentage of Mat 01 calculator points achieved:</t>
  </si>
  <si>
    <t>Credits achieved:</t>
  </si>
  <si>
    <t>Note: Please see guidance tab to confirm credits achieved when using BREEAM-NOR 2016 scheme</t>
  </si>
  <si>
    <t>* Inclusion of approved Mat 01 score template for eToolLCD IMPACT data
* Inclusion of BREEAM:NOR 2016 credit score confirmation in Guidance tab</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</si>
  <si>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for the geographic applicability and the assessment scope aspects, the tool has been used to the extent listed below. If the tool has not been used to this extent, the template should be amended, to confirm the extent that the tool has been used. Please also see CN1 as the score will change depending on the number of applicable elements present in the building/assessment.
This score has been approved for eToolLCD_IMPACT v1.1.</t>
  </si>
  <si>
    <t>BREEAM International New Construction 2016 Mat 01 Calculator</t>
  </si>
  <si>
    <t>This template confirms the maximum potential score the LCA tool can achieve, for the rigour of the assessment (left hand side) and assessment scope (right hand side). The design team should confirm with evidence submitted with the report (as detailed in the technical guide) that, for the geographic applicability, methodology and the assessment scope aspects, the tool has been used to the extent listed below. If the tool has not been used to this extent, the template should be amended, to confirm the extent that the tool has been used. Please also see CN1 as the score will change depending on the number of applicable elements present in the building/assessment.</t>
  </si>
  <si>
    <t>* Inclusion of revised score template for One Click LCA (software formerly called 360optimi). This rating applies to all users of the software.</t>
  </si>
  <si>
    <t>* Included points for EN 15804 within Methodology section for 'eToolLCD_IMPACT' tab.</t>
  </si>
  <si>
    <r>
      <t xml:space="preserve">Knowledge Base Compliance Note </t>
    </r>
    <r>
      <rPr>
        <b/>
        <u/>
        <sz val="11"/>
        <color rgb="FF0000FF"/>
        <rFont val="Calibri"/>
        <family val="2"/>
        <scheme val="minor"/>
      </rPr>
      <t>KBCN01118</t>
    </r>
    <r>
      <rPr>
        <sz val="11"/>
        <rFont val="Calibri"/>
        <family val="2"/>
        <scheme val="minor"/>
      </rPr>
      <t xml:space="preserve"> confirms all verified LCA tools, and the BREEAM schemes they are recognised against. This calculator should be read in conjunction with the KBCN.
Each verified LCA tool has it's own tab within the Mat 01 Calculator tool. This template confirms the maximum potential score the LCA tool can achieve for the rigour of the assessment (left hand side) and assessment scope (right hand side). The design team should confirm with evidence submitted within the report (as detailed in the technical manual) that, for the </t>
    </r>
    <r>
      <rPr>
        <u/>
        <sz val="11"/>
        <rFont val="Calibri"/>
        <family val="2"/>
        <scheme val="minor"/>
      </rPr>
      <t>geographic applicability</t>
    </r>
    <r>
      <rPr>
        <sz val="11"/>
        <rFont val="Calibri"/>
        <family val="2"/>
        <scheme val="minor"/>
      </rPr>
      <t xml:space="preserve">, </t>
    </r>
    <r>
      <rPr>
        <u/>
        <sz val="11"/>
        <rFont val="Calibri"/>
        <family val="2"/>
        <scheme val="minor"/>
      </rPr>
      <t>assessment scope</t>
    </r>
    <r>
      <rPr>
        <sz val="11"/>
        <rFont val="Calibri"/>
        <family val="2"/>
        <scheme val="minor"/>
      </rPr>
      <t xml:space="preserve"> and some </t>
    </r>
    <r>
      <rPr>
        <u/>
        <sz val="11"/>
        <rFont val="Calibri"/>
        <family val="2"/>
        <scheme val="minor"/>
      </rPr>
      <t>additional questions</t>
    </r>
    <r>
      <rPr>
        <sz val="11"/>
        <rFont val="Calibri"/>
        <family val="2"/>
        <scheme val="minor"/>
      </rPr>
      <t>, the tool has been used to the extent indicated (these items are indicated in blue). If the tool has not been used to this extent, the calculator should be amended, to confirm the extent that the tool has been used.
Note: The scoring will be adapted according to the number of applicable elements present in the building/assessment.</t>
    </r>
  </si>
  <si>
    <t>* Renamed LCA tools in line with KBCN1118
* Inclusion of approved Mat 01 score template for Conpact</t>
  </si>
  <si>
    <r>
      <t xml:space="preserve">Using local LCA data or LCA data that has been compensated to a comprehensive range of regional differences* </t>
    </r>
    <r>
      <rPr>
        <sz val="12"/>
        <color rgb="FFFFFF00"/>
        <rFont val="Calibri"/>
        <family val="2"/>
        <scheme val="minor"/>
      </rPr>
      <t>GERMANY ONLY</t>
    </r>
  </si>
  <si>
    <r>
      <t xml:space="preserve">Using local LCA data or LCA data that has been compensated to a comprehensive range of regional differences* </t>
    </r>
    <r>
      <rPr>
        <sz val="12"/>
        <color rgb="FFFFFF00"/>
        <rFont val="Calibri"/>
        <family val="2"/>
        <scheme val="minor"/>
      </rPr>
      <t>NORWAY ONLY</t>
    </r>
  </si>
  <si>
    <t>* Inclusion of approved Mat 01 score template for ByggLCA v1</t>
  </si>
  <si>
    <t>1. BRE LCA dataset, BRE, EN 15804 version</t>
  </si>
  <si>
    <t>* Update to applicable EN 15804 dataset versions for eTool
* Correction to applicable datasets and applicability of 'Future allocation of emissions' to OneClickLCA(IMPACTCT_15804), OneClickLCA-IES(IMPACTCt_15804) and eTool(IMPACTCt_15804)</t>
  </si>
  <si>
    <r>
      <t>Using local LCA data or LCA data that has been compensated to a comprehensive range of regional differences*</t>
    </r>
    <r>
      <rPr>
        <sz val="12"/>
        <color rgb="FFFFFF00"/>
        <rFont val="Calibri"/>
        <family val="2"/>
        <scheme val="minor"/>
      </rPr>
      <t xml:space="preserve"> - APPLICABLE IN GERMANY ONLY</t>
    </r>
  </si>
  <si>
    <t>0-60</t>
  </si>
  <si>
    <t>kWh/year</t>
  </si>
  <si>
    <t>1. Ökobau.dat, German Federal Institute for Research on Building, Urban Affairs and Spatial Development, Version 2016</t>
  </si>
  <si>
    <t>* Inclusion of approved Mat 01 score template for SBS Building Sustainability</t>
  </si>
  <si>
    <t>* Inclusion of approved Mat 01 score template for Anavitor/ECO2</t>
  </si>
  <si>
    <r>
      <t xml:space="preserve">Using local LCA data or LCA data that has been compensated to a comprehensive range of regional differences* </t>
    </r>
    <r>
      <rPr>
        <sz val="12"/>
        <color rgb="FFFFFF00"/>
        <rFont val="Calibri"/>
        <family val="2"/>
        <scheme val="minor"/>
      </rPr>
      <t>IN SWEDEN ONLY</t>
    </r>
  </si>
  <si>
    <r>
      <t xml:space="preserve">Using local LCA data or LCA data that has been compensated to a comprehensive range of regional differences* </t>
    </r>
    <r>
      <rPr>
        <sz val="12"/>
        <color rgb="FFFFFF00"/>
        <rFont val="Calibri"/>
        <family val="2"/>
        <scheme val="minor"/>
      </rPr>
      <t>IN BELGIUM ONLY</t>
    </r>
  </si>
  <si>
    <t>* Inclusion of approved Mat 01 score template for TOTEM
* Correction to cell protections</t>
  </si>
  <si>
    <t>* Correction to cell protections</t>
  </si>
  <si>
    <t>* Correction to cell protections column I</t>
  </si>
  <si>
    <t>* Inclusion of approved Mat 01 score template for Vizcab</t>
  </si>
  <si>
    <r>
      <t xml:space="preserve">Using local LCA data or LCA data that has been compensated to a comprehensive range of regional differences* </t>
    </r>
    <r>
      <rPr>
        <sz val="12"/>
        <color rgb="FFFFFF00"/>
        <rFont val="Calibri"/>
        <family val="2"/>
        <scheme val="minor"/>
      </rPr>
      <t>FRANCE ONLY</t>
    </r>
  </si>
  <si>
    <r>
      <t xml:space="preserve">Using local LCA data or LCA data that has been compensated to a comprehensive range of regional differences* </t>
    </r>
    <r>
      <rPr>
        <sz val="12"/>
        <color rgb="FFFFFF00"/>
        <rFont val="Calibri"/>
        <family val="2"/>
        <scheme val="minor"/>
      </rPr>
      <t>BELGIUM ONLY</t>
    </r>
  </si>
  <si>
    <t>Description of changes/additions made to the BREEAM International 2016 New Construction Mat 01 Calculator</t>
  </si>
  <si>
    <t>* Inclusion of approved Mat 01 score template for VKaLCA-tool</t>
  </si>
  <si>
    <t>The BREEAM-NOR V6.0 scheme uses this Mat 01 Calculator and follows the same approvals process for LCA tools. The number of credits available and the credit benchmarks differ.
Where the calculator confirms that the mandatory credits have been met and credits are awarded, enter the percentage Mat 01 calculator points below to confirm the number of credits to award against the BREEAM-NOR scheme:</t>
  </si>
  <si>
    <t>BREEAM NOR: V6.0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</si>
</sst>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sz val="11"/>
      <color rgb="FFFF0000"/>
      <name val="Calibri"/>
      <family val="2"/>
      <scheme val="minor"/>
    </font>
    <font>
      <b/>
      <sz val="11"/>
      <color theme="1"/>
      <name val="Calibri"/>
      <family val="2"/>
      <scheme val="minor"/>
    </font>
    <font>
      <sz val="10"/>
      <color theme="1"/>
      <name val="Times New Roman"/>
      <family val="1"/>
    </font>
    <font>
      <sz val="9"/>
      <color rgb="FF000000"/>
      <name val="Calibri"/>
      <family val="2"/>
    </font>
    <font>
      <sz val="11"/>
      <name val="Calibri"/>
      <family val="2"/>
      <scheme val="minor"/>
    </font>
    <font>
      <b/>
      <sz val="11"/>
      <color rgb="FFFF0000"/>
      <name val="Calibri"/>
      <family val="2"/>
      <scheme val="minor"/>
    </font>
    <font>
      <sz val="11"/>
      <color theme="0" tint="-0.34998626667073579"/>
      <name val="Calibri"/>
      <family val="2"/>
      <scheme val="minor"/>
    </font>
    <font>
      <b/>
      <sz val="11"/>
      <color theme="0" tint="-0.34998626667073579"/>
      <name val="Calibri"/>
      <family val="2"/>
      <scheme val="minor"/>
    </font>
    <font>
      <sz val="11"/>
      <color theme="1"/>
      <name val="Calibri"/>
      <family val="2"/>
      <scheme val="minor"/>
    </font>
    <font>
      <sz val="11"/>
      <color rgb="FF0070C0"/>
      <name val="Calibri"/>
      <family val="2"/>
      <scheme val="minor"/>
    </font>
    <font>
      <b/>
      <sz val="11"/>
      <color rgb="FF0070C0"/>
      <name val="Calibri"/>
      <family val="2"/>
      <scheme val="minor"/>
    </font>
    <font>
      <b/>
      <sz val="11"/>
      <color theme="6" tint="-0.499984740745262"/>
      <name val="Calibri"/>
      <family val="2"/>
      <scheme val="minor"/>
    </font>
    <font>
      <sz val="11"/>
      <color theme="6" tint="-0.499984740745262"/>
      <name val="Calibri"/>
      <family val="2"/>
      <scheme val="minor"/>
    </font>
    <font>
      <b/>
      <sz val="11"/>
      <name val="Calibri"/>
      <family val="2"/>
      <scheme val="minor"/>
    </font>
    <font>
      <sz val="8"/>
      <color theme="1"/>
      <name val="Arial"/>
      <family val="2"/>
    </font>
    <font>
      <sz val="8"/>
      <name val="Arial"/>
      <family val="2"/>
    </font>
    <font>
      <sz val="10"/>
      <name val="Frutiger-Normal"/>
    </font>
    <font>
      <sz val="10"/>
      <name val="Calibri"/>
      <family val="2"/>
      <scheme val="minor"/>
    </font>
    <font>
      <sz val="11"/>
      <color theme="0"/>
      <name val="Calibri"/>
      <family val="2"/>
      <scheme val="minor"/>
    </font>
    <font>
      <sz val="12"/>
      <color theme="0"/>
      <name val="Calibri"/>
      <family val="2"/>
      <scheme val="minor"/>
    </font>
    <font>
      <b/>
      <sz val="14"/>
      <color rgb="FF3D6864"/>
      <name val="Calibri"/>
      <family val="2"/>
      <scheme val="minor"/>
    </font>
    <font>
      <b/>
      <sz val="16"/>
      <color rgb="FF3D6864"/>
      <name val="Calibri"/>
      <family val="2"/>
      <scheme val="minor"/>
    </font>
    <font>
      <b/>
      <sz val="22"/>
      <color theme="0"/>
      <name val="Calibri"/>
      <family val="2"/>
      <scheme val="minor"/>
    </font>
    <font>
      <b/>
      <sz val="20"/>
      <color theme="0"/>
      <name val="Calibri"/>
      <family val="2"/>
      <scheme val="minor"/>
    </font>
    <font>
      <b/>
      <sz val="18"/>
      <color theme="0"/>
      <name val="Calibri"/>
      <family val="2"/>
      <scheme val="minor"/>
    </font>
    <font>
      <b/>
      <sz val="16"/>
      <color theme="0"/>
      <name val="Calibri"/>
      <family val="2"/>
      <scheme val="minor"/>
    </font>
    <font>
      <sz val="10"/>
      <color indexed="81"/>
      <name val="Calibri"/>
      <family val="2"/>
      <scheme val="minor"/>
    </font>
    <font>
      <b/>
      <sz val="10"/>
      <color indexed="81"/>
      <name val="Calibri"/>
      <family val="2"/>
      <scheme val="minor"/>
    </font>
    <font>
      <b/>
      <sz val="14"/>
      <color rgb="FFFF0000"/>
      <name val="Calibri"/>
      <family val="2"/>
      <scheme val="minor"/>
    </font>
    <font>
      <b/>
      <sz val="12"/>
      <color theme="6" tint="-0.499984740745262"/>
      <name val="Calibri"/>
      <family val="2"/>
      <scheme val="minor"/>
    </font>
    <font>
      <sz val="12"/>
      <color rgb="FFFF0000"/>
      <name val="Calibri"/>
      <family val="2"/>
      <scheme val="minor"/>
    </font>
    <font>
      <b/>
      <sz val="12"/>
      <color rgb="FFFF0000"/>
      <name val="Calibri"/>
      <family val="2"/>
      <scheme val="minor"/>
    </font>
    <font>
      <sz val="12"/>
      <color theme="1"/>
      <name val="Calibri"/>
      <family val="2"/>
      <scheme val="minor"/>
    </font>
    <font>
      <b/>
      <sz val="12"/>
      <color rgb="FF0070C0"/>
      <name val="Calibri"/>
      <family val="2"/>
      <scheme val="minor"/>
    </font>
    <font>
      <b/>
      <sz val="12"/>
      <color theme="1"/>
      <name val="Calibri"/>
      <family val="2"/>
      <scheme val="minor"/>
    </font>
    <font>
      <b/>
      <sz val="12"/>
      <name val="Calibri"/>
      <family val="2"/>
      <scheme val="minor"/>
    </font>
    <font>
      <sz val="12"/>
      <name val="Calibri"/>
      <family val="2"/>
      <scheme val="minor"/>
    </font>
    <font>
      <b/>
      <sz val="20"/>
      <name val="Calibri"/>
      <family val="2"/>
      <scheme val="minor"/>
    </font>
    <font>
      <b/>
      <sz val="16"/>
      <color rgb="FFFF0000"/>
      <name val="Calibri"/>
      <family val="2"/>
      <scheme val="minor"/>
    </font>
    <font>
      <sz val="10"/>
      <color rgb="FFFF0000"/>
      <name val="Times New Roman"/>
      <family val="1"/>
    </font>
    <font>
      <sz val="12"/>
      <color indexed="9"/>
      <name val="Calibri"/>
      <family val="2"/>
    </font>
    <font>
      <b/>
      <sz val="11"/>
      <color indexed="10"/>
      <name val="Calibri"/>
      <family val="2"/>
    </font>
    <font>
      <sz val="10"/>
      <color theme="6" tint="-0.499984740745262"/>
      <name val="Calibri"/>
      <family val="2"/>
      <scheme val="minor"/>
    </font>
    <font>
      <sz val="12"/>
      <color theme="6" tint="-0.499984740745262"/>
      <name val="Calibri"/>
      <family val="2"/>
      <scheme val="minor"/>
    </font>
    <font>
      <sz val="12"/>
      <color indexed="81"/>
      <name val="Calibri"/>
      <family val="2"/>
      <scheme val="minor"/>
    </font>
    <font>
      <b/>
      <sz val="10"/>
      <color theme="6" tint="-0.499984740745262"/>
      <name val="Calibri"/>
      <family val="2"/>
      <scheme val="minor"/>
    </font>
    <font>
      <sz val="9"/>
      <color theme="6" tint="-0.499984740745262"/>
      <name val="Calibri"/>
      <family val="2"/>
      <scheme val="minor"/>
    </font>
    <font>
      <sz val="12"/>
      <color rgb="FFFFFF00"/>
      <name val="Calibri"/>
      <family val="2"/>
      <scheme val="minor"/>
    </font>
    <font>
      <sz val="11"/>
      <color rgb="FF3D6864"/>
      <name val="Calibri"/>
      <family val="2"/>
      <scheme val="minor"/>
    </font>
    <font>
      <sz val="12"/>
      <color indexed="81"/>
      <name val="Tahoma"/>
      <family val="2"/>
    </font>
    <font>
      <b/>
      <sz val="11"/>
      <color theme="0"/>
      <name val="Calibri"/>
      <family val="2"/>
      <scheme val="minor"/>
    </font>
    <font>
      <b/>
      <sz val="14"/>
      <color theme="0"/>
      <name val="Calibri"/>
      <family val="2"/>
      <scheme val="minor"/>
    </font>
    <font>
      <b/>
      <sz val="11"/>
      <color rgb="FF3D6864"/>
      <name val="Calibri"/>
      <family val="2"/>
      <scheme val="minor"/>
    </font>
    <font>
      <u/>
      <sz val="11"/>
      <name val="Calibri"/>
      <family val="2"/>
      <scheme val="minor"/>
    </font>
    <font>
      <sz val="11"/>
      <name val="Arial"/>
      <family val="2"/>
    </font>
    <font>
      <sz val="14"/>
      <color theme="1"/>
      <name val="Calibri"/>
      <family val="2"/>
      <scheme val="minor"/>
    </font>
    <font>
      <sz val="11"/>
      <color theme="1"/>
      <name val="Script MT Bold"/>
      <family val="4"/>
    </font>
    <font>
      <sz val="10"/>
      <color theme="1"/>
      <name val="Script MT Bold"/>
      <family val="4"/>
    </font>
    <font>
      <u/>
      <sz val="11"/>
      <color theme="10"/>
      <name val="Calibri"/>
      <family val="2"/>
      <scheme val="minor"/>
    </font>
    <font>
      <b/>
      <u/>
      <sz val="11"/>
      <color rgb="FF0000FF"/>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rgb="FF3D6864"/>
        <bgColor indexed="64"/>
      </patternFill>
    </fill>
    <fill>
      <patternFill patternType="solid">
        <fgColor theme="0" tint="-0.14999847407452621"/>
        <bgColor indexed="64"/>
      </patternFill>
    </fill>
    <fill>
      <patternFill patternType="solid">
        <fgColor rgb="FF004A82"/>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rgb="FF3D6864"/>
      </left>
      <right/>
      <top style="medium">
        <color rgb="FF3D6864"/>
      </top>
      <bottom/>
      <diagonal/>
    </border>
    <border>
      <left/>
      <right/>
      <top style="medium">
        <color rgb="FF3D6864"/>
      </top>
      <bottom/>
      <diagonal/>
    </border>
    <border>
      <left/>
      <right style="medium">
        <color rgb="FF3D6864"/>
      </right>
      <top style="medium">
        <color rgb="FF3D6864"/>
      </top>
      <bottom/>
      <diagonal/>
    </border>
    <border>
      <left style="medium">
        <color rgb="FF3D6864"/>
      </left>
      <right/>
      <top/>
      <bottom style="medium">
        <color rgb="FF3D6864"/>
      </bottom>
      <diagonal/>
    </border>
    <border>
      <left/>
      <right/>
      <top/>
      <bottom style="medium">
        <color rgb="FF3D6864"/>
      </bottom>
      <diagonal/>
    </border>
    <border>
      <left/>
      <right style="medium">
        <color rgb="FF3D6864"/>
      </right>
      <top/>
      <bottom style="medium">
        <color rgb="FF3D6864"/>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right/>
      <top style="thin">
        <color indexed="64"/>
      </top>
      <bottom/>
      <diagonal/>
    </border>
    <border>
      <left style="thin">
        <color rgb="FF3D6864"/>
      </left>
      <right style="thin">
        <color rgb="FF3D6864"/>
      </right>
      <top style="thin">
        <color rgb="FF3D6864"/>
      </top>
      <bottom style="thin">
        <color rgb="FF3D6864"/>
      </bottom>
      <diagonal/>
    </border>
    <border>
      <left style="thin">
        <color rgb="FF3D6864"/>
      </left>
      <right style="thin">
        <color rgb="FF3D6864"/>
      </right>
      <top style="thin">
        <color rgb="FF3D6864"/>
      </top>
      <bottom/>
      <diagonal/>
    </border>
    <border>
      <left/>
      <right/>
      <top style="thin">
        <color rgb="FF3D6864"/>
      </top>
      <bottom/>
      <diagonal/>
    </border>
    <border>
      <left style="thin">
        <color rgb="FF3D6864"/>
      </left>
      <right style="thin">
        <color rgb="FF3D6864"/>
      </right>
      <top/>
      <bottom/>
      <diagonal/>
    </border>
    <border>
      <left style="thin">
        <color rgb="FF3D6864"/>
      </left>
      <right/>
      <top style="thin">
        <color rgb="FF3D6864"/>
      </top>
      <bottom style="thin">
        <color rgb="FF3D6864"/>
      </bottom>
      <diagonal/>
    </border>
    <border>
      <left/>
      <right/>
      <top style="thin">
        <color rgb="FF3D6864"/>
      </top>
      <bottom style="thin">
        <color rgb="FF3D6864"/>
      </bottom>
      <diagonal/>
    </border>
    <border>
      <left/>
      <right style="thin">
        <color rgb="FF3D6864"/>
      </right>
      <top style="thin">
        <color rgb="FF3D6864"/>
      </top>
      <bottom style="thin">
        <color rgb="FF3D6864"/>
      </bottom>
      <diagonal/>
    </border>
    <border>
      <left style="medium">
        <color rgb="FF3D6864"/>
      </left>
      <right/>
      <top/>
      <bottom/>
      <diagonal/>
    </border>
    <border>
      <left/>
      <right style="medium">
        <color rgb="FF3D6864"/>
      </right>
      <top/>
      <bottom/>
      <diagonal/>
    </border>
    <border>
      <left style="thin">
        <color rgb="FF3D6864"/>
      </left>
      <right/>
      <top style="thin">
        <color rgb="FF3D6864"/>
      </top>
      <bottom/>
      <diagonal/>
    </border>
    <border>
      <left style="thin">
        <color rgb="FF3D6864"/>
      </left>
      <right/>
      <top/>
      <bottom style="thin">
        <color rgb="FF3D6864"/>
      </bottom>
      <diagonal/>
    </border>
    <border>
      <left style="medium">
        <color rgb="FF3D6864"/>
      </left>
      <right/>
      <top style="medium">
        <color rgb="FF3D6864"/>
      </top>
      <bottom style="medium">
        <color rgb="FF3D6864"/>
      </bottom>
      <diagonal/>
    </border>
    <border>
      <left/>
      <right style="medium">
        <color rgb="FF3D6864"/>
      </right>
      <top style="medium">
        <color rgb="FF3D6864"/>
      </top>
      <bottom style="medium">
        <color rgb="FF3D6864"/>
      </bottom>
      <diagonal/>
    </border>
  </borders>
  <cellStyleXfs count="3">
    <xf numFmtId="0" fontId="0" fillId="0" borderId="0"/>
    <xf numFmtId="9" fontId="9" fillId="0" borderId="0" applyFont="0" applyFill="0" applyBorder="0" applyAlignment="0" applyProtection="0"/>
    <xf numFmtId="0" fontId="59" fillId="0" borderId="0" applyNumberFormat="0" applyFill="0" applyBorder="0" applyAlignment="0" applyProtection="0"/>
  </cellStyleXfs>
  <cellXfs count="1022">
    <xf numFmtId="0" fontId="0" fillId="0" borderId="0" xfId="0"/>
    <xf numFmtId="0" fontId="0" fillId="0" borderId="0" xfId="0" quotePrefix="1"/>
    <xf numFmtId="0" fontId="0" fillId="0" borderId="0" xfId="0" applyAlignment="1">
      <alignment horizontal="right"/>
    </xf>
    <xf numFmtId="0" fontId="4" fillId="0" borderId="0" xfId="0" applyFont="1" applyFill="1" applyBorder="1" applyAlignment="1">
      <alignment vertical="center" wrapText="1"/>
    </xf>
    <xf numFmtId="0" fontId="1" fillId="0" borderId="0" xfId="0" applyFont="1"/>
    <xf numFmtId="0" fontId="0" fillId="0" borderId="0" xfId="0" applyFill="1" applyAlignment="1">
      <alignment horizontal="right"/>
    </xf>
    <xf numFmtId="0" fontId="0" fillId="0" borderId="0" xfId="0" applyFill="1"/>
    <xf numFmtId="0" fontId="3" fillId="0" borderId="0" xfId="0" applyFont="1" applyFill="1" applyAlignment="1">
      <alignment vertical="center" wrapText="1"/>
    </xf>
    <xf numFmtId="0" fontId="0" fillId="0" borderId="0" xfId="0" applyFill="1" applyBorder="1"/>
    <xf numFmtId="0" fontId="0" fillId="3" borderId="0" xfId="0" applyFill="1"/>
    <xf numFmtId="0" fontId="2" fillId="3" borderId="0" xfId="0" applyFont="1" applyFill="1"/>
    <xf numFmtId="0" fontId="0" fillId="3" borderId="0" xfId="0" applyFill="1" applyAlignment="1">
      <alignment horizontal="right"/>
    </xf>
    <xf numFmtId="0" fontId="0" fillId="3" borderId="0" xfId="0" applyFill="1" applyBorder="1"/>
    <xf numFmtId="0" fontId="1" fillId="0" borderId="0" xfId="0" applyFont="1" applyAlignment="1">
      <alignment textRotation="90"/>
    </xf>
    <xf numFmtId="0" fontId="7" fillId="0" borderId="0" xfId="0" applyFont="1" applyFill="1"/>
    <xf numFmtId="2" fontId="1" fillId="0" borderId="0" xfId="0" applyNumberFormat="1" applyFont="1"/>
    <xf numFmtId="0" fontId="10" fillId="2" borderId="0" xfId="0" applyFont="1" applyFill="1" applyAlignment="1">
      <alignment horizontal="right"/>
    </xf>
    <xf numFmtId="164" fontId="0" fillId="0" borderId="0" xfId="0" applyNumberFormat="1" applyFill="1" applyAlignment="1">
      <alignment horizontal="right"/>
    </xf>
    <xf numFmtId="164" fontId="13" fillId="2" borderId="2" xfId="0" applyNumberFormat="1" applyFont="1" applyFill="1" applyBorder="1" applyAlignment="1">
      <alignment horizontal="center" vertical="center"/>
    </xf>
    <xf numFmtId="164" fontId="0" fillId="0" borderId="0" xfId="0" applyNumberFormat="1" applyFill="1" applyAlignment="1">
      <alignment horizontal="center" vertical="center"/>
    </xf>
    <xf numFmtId="0" fontId="15" fillId="0" borderId="0" xfId="0" applyFont="1" applyAlignment="1">
      <alignment vertical="center"/>
    </xf>
    <xf numFmtId="0" fontId="5" fillId="0" borderId="0" xfId="0" applyFont="1" applyBorder="1" applyAlignment="1">
      <alignment horizontal="left" vertical="top"/>
    </xf>
    <xf numFmtId="0" fontId="5" fillId="0" borderId="0" xfId="0" applyFont="1" applyAlignment="1">
      <alignment horizontal="left" vertical="top"/>
    </xf>
    <xf numFmtId="0" fontId="17" fillId="0" borderId="0" xfId="0" applyFont="1" applyBorder="1" applyAlignment="1">
      <alignment horizontal="left" vertical="top" wrapText="1"/>
    </xf>
    <xf numFmtId="0" fontId="16" fillId="0" borderId="0" xfId="0" applyFont="1" applyBorder="1" applyAlignment="1">
      <alignment horizontal="left" vertical="top"/>
    </xf>
    <xf numFmtId="0" fontId="17" fillId="0" borderId="0" xfId="0" applyFont="1" applyFill="1" applyBorder="1" applyAlignment="1">
      <alignment horizontal="left" vertical="top" wrapText="1"/>
    </xf>
    <xf numFmtId="9" fontId="17" fillId="0" borderId="0" xfId="1" applyFont="1" applyBorder="1" applyAlignment="1">
      <alignment horizontal="left" vertical="top" wrapText="1"/>
    </xf>
    <xf numFmtId="9" fontId="5" fillId="0" borderId="0" xfId="0" applyNumberFormat="1" applyFont="1" applyBorder="1" applyAlignment="1">
      <alignment horizontal="left" vertical="top"/>
    </xf>
    <xf numFmtId="0" fontId="18" fillId="0" borderId="0" xfId="0" applyFont="1" applyBorder="1" applyAlignment="1">
      <alignment horizontal="left" vertical="top"/>
    </xf>
    <xf numFmtId="9" fontId="18" fillId="0" borderId="0" xfId="0" applyNumberFormat="1" applyFont="1" applyBorder="1" applyAlignment="1">
      <alignment horizontal="left" vertical="top"/>
    </xf>
    <xf numFmtId="165" fontId="17" fillId="0" borderId="0" xfId="1" applyNumberFormat="1" applyFont="1" applyBorder="1" applyAlignment="1">
      <alignment horizontal="left" vertical="top" wrapText="1"/>
    </xf>
    <xf numFmtId="9" fontId="0" fillId="0" borderId="0" xfId="0" applyNumberFormat="1" applyAlignment="1">
      <alignment horizontal="left"/>
    </xf>
    <xf numFmtId="0" fontId="6" fillId="4" borderId="0" xfId="0" applyFont="1" applyFill="1" applyBorder="1" applyAlignment="1">
      <alignment horizontal="center" textRotation="90" wrapText="1"/>
    </xf>
    <xf numFmtId="0" fontId="10" fillId="4" borderId="0" xfId="0" applyFont="1" applyFill="1" applyBorder="1" applyAlignment="1">
      <alignment horizontal="center"/>
    </xf>
    <xf numFmtId="0" fontId="0" fillId="4" borderId="7" xfId="0" applyFill="1" applyBorder="1"/>
    <xf numFmtId="0" fontId="5" fillId="4" borderId="7" xfId="0" applyFont="1" applyFill="1" applyBorder="1" applyAlignment="1">
      <alignment horizontal="center" textRotation="90" wrapText="1"/>
    </xf>
    <xf numFmtId="0" fontId="0" fillId="4" borderId="7" xfId="0" applyFill="1" applyBorder="1" applyAlignment="1">
      <alignment horizontal="center" textRotation="90"/>
    </xf>
    <xf numFmtId="0" fontId="1" fillId="4" borderId="0" xfId="0" applyFont="1" applyFill="1" applyAlignment="1">
      <alignment horizontal="right"/>
    </xf>
    <xf numFmtId="0" fontId="10" fillId="4" borderId="0" xfId="0" applyFont="1" applyFill="1" applyAlignment="1">
      <alignment horizontal="right"/>
    </xf>
    <xf numFmtId="0" fontId="13" fillId="4" borderId="0" xfId="0" applyFont="1" applyFill="1" applyAlignment="1">
      <alignment horizontal="right"/>
    </xf>
    <xf numFmtId="0" fontId="2" fillId="4" borderId="0" xfId="0" applyFont="1" applyFill="1"/>
    <xf numFmtId="0" fontId="0" fillId="4" borderId="0" xfId="0" applyFont="1" applyFill="1" applyAlignment="1">
      <alignment horizontal="right"/>
    </xf>
    <xf numFmtId="0" fontId="0" fillId="4" borderId="0" xfId="0" applyFill="1" applyAlignment="1">
      <alignment horizontal="center" vertical="center" wrapText="1"/>
    </xf>
    <xf numFmtId="0" fontId="2" fillId="4" borderId="0" xfId="0" applyFont="1" applyFill="1" applyAlignment="1">
      <alignment horizontal="left"/>
    </xf>
    <xf numFmtId="0" fontId="0" fillId="4" borderId="0" xfId="0" applyFill="1" applyAlignment="1">
      <alignment horizontal="center" vertical="center"/>
    </xf>
    <xf numFmtId="0" fontId="0" fillId="4" borderId="0" xfId="0" applyFill="1"/>
    <xf numFmtId="0" fontId="0" fillId="4" borderId="0" xfId="0" applyFill="1" applyAlignment="1">
      <alignment horizontal="right"/>
    </xf>
    <xf numFmtId="0" fontId="0" fillId="4" borderId="0" xfId="0" applyFont="1" applyFill="1" applyAlignment="1">
      <alignment horizontal="left"/>
    </xf>
    <xf numFmtId="0" fontId="10" fillId="4" borderId="0" xfId="0" applyFont="1" applyFill="1" applyAlignment="1">
      <alignment horizontal="center" vertical="center"/>
    </xf>
    <xf numFmtId="2" fontId="0" fillId="4" borderId="0" xfId="0" applyNumberFormat="1" applyFill="1" applyAlignment="1">
      <alignment horizontal="center" vertical="center"/>
    </xf>
    <xf numFmtId="0" fontId="13" fillId="4" borderId="0" xfId="0" applyFont="1" applyFill="1" applyAlignment="1">
      <alignment horizontal="center" vertical="center"/>
    </xf>
    <xf numFmtId="0" fontId="21" fillId="4" borderId="0" xfId="0" applyFont="1" applyFill="1" applyAlignment="1">
      <alignment wrapText="1"/>
    </xf>
    <xf numFmtId="0" fontId="22" fillId="4" borderId="0" xfId="0" applyFont="1" applyFill="1" applyAlignment="1">
      <alignment wrapText="1"/>
    </xf>
    <xf numFmtId="0" fontId="0" fillId="4" borderId="7" xfId="0" applyFill="1" applyBorder="1" applyAlignment="1">
      <alignment horizontal="center"/>
    </xf>
    <xf numFmtId="0" fontId="1" fillId="4" borderId="0" xfId="0" applyFont="1" applyFill="1" applyAlignment="1">
      <alignment horizontal="center"/>
    </xf>
    <xf numFmtId="0" fontId="0" fillId="4" borderId="0" xfId="0" applyFill="1" applyBorder="1" applyAlignment="1">
      <alignment horizontal="center" vertical="center"/>
    </xf>
    <xf numFmtId="0" fontId="0" fillId="4" borderId="0" xfId="0" applyFont="1" applyFill="1" applyAlignment="1">
      <alignment horizontal="center" vertical="center"/>
    </xf>
    <xf numFmtId="0" fontId="14" fillId="4" borderId="0" xfId="0" applyFont="1" applyFill="1" applyAlignment="1">
      <alignment horizontal="center" vertical="center" wrapText="1"/>
    </xf>
    <xf numFmtId="0" fontId="0" fillId="4" borderId="0" xfId="0" applyFont="1" applyFill="1" applyBorder="1" applyAlignment="1">
      <alignment horizontal="center" vertical="center"/>
    </xf>
    <xf numFmtId="0" fontId="13" fillId="4" borderId="0" xfId="0" applyFont="1" applyFill="1" applyBorder="1" applyAlignment="1">
      <alignment horizontal="center" vertical="center"/>
    </xf>
    <xf numFmtId="0" fontId="0" fillId="4" borderId="0" xfId="0" applyFill="1" applyBorder="1"/>
    <xf numFmtId="0" fontId="20" fillId="6" borderId="5" xfId="0" applyFont="1" applyFill="1" applyBorder="1"/>
    <xf numFmtId="0" fontId="21" fillId="4" borderId="0" xfId="0" applyFont="1" applyFill="1"/>
    <xf numFmtId="0" fontId="21" fillId="4" borderId="0" xfId="0" applyFont="1" applyFill="1" applyAlignment="1">
      <alignment horizontal="left" vertical="top" wrapText="1"/>
    </xf>
    <xf numFmtId="0" fontId="0" fillId="2" borderId="15"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23" fillId="6" borderId="9" xfId="0" applyFont="1" applyFill="1" applyBorder="1" applyAlignment="1">
      <alignment horizontal="center" vertical="center"/>
    </xf>
    <xf numFmtId="0" fontId="23" fillId="6" borderId="7" xfId="0" applyFont="1" applyFill="1" applyBorder="1" applyAlignment="1">
      <alignment horizontal="center" vertical="center"/>
    </xf>
    <xf numFmtId="0" fontId="25" fillId="6" borderId="9" xfId="0" applyFont="1" applyFill="1" applyBorder="1"/>
    <xf numFmtId="0" fontId="23" fillId="6" borderId="0" xfId="0" applyFont="1" applyFill="1" applyBorder="1" applyAlignment="1">
      <alignment horizontal="left" vertical="center"/>
    </xf>
    <xf numFmtId="0" fontId="23" fillId="6" borderId="7" xfId="0" applyFont="1" applyFill="1" applyBorder="1" applyAlignment="1">
      <alignment horizontal="left" vertical="center"/>
    </xf>
    <xf numFmtId="0" fontId="21" fillId="4" borderId="0" xfId="0" applyFont="1" applyFill="1" applyBorder="1" applyAlignment="1">
      <alignment horizontal="left"/>
    </xf>
    <xf numFmtId="0" fontId="10" fillId="4" borderId="0" xfId="0" applyFont="1" applyFill="1" applyBorder="1" applyAlignment="1">
      <alignment horizontal="center" vertical="center"/>
    </xf>
    <xf numFmtId="2" fontId="0" fillId="4" borderId="0" xfId="0" applyNumberFormat="1" applyFill="1" applyBorder="1" applyAlignment="1">
      <alignment horizontal="center" vertical="center"/>
    </xf>
    <xf numFmtId="0" fontId="0" fillId="4" borderId="6" xfId="0" applyFont="1" applyFill="1" applyBorder="1" applyAlignment="1">
      <alignment horizontal="center" vertical="center"/>
    </xf>
    <xf numFmtId="0" fontId="0" fillId="4" borderId="0" xfId="0" applyFill="1" applyBorder="1" applyAlignment="1">
      <alignment horizontal="right"/>
    </xf>
    <xf numFmtId="0" fontId="7" fillId="4" borderId="0" xfId="0" applyFont="1" applyFill="1" applyBorder="1"/>
    <xf numFmtId="0" fontId="3" fillId="4" borderId="0" xfId="0" applyFont="1" applyFill="1" applyBorder="1" applyAlignment="1">
      <alignment vertical="center" wrapText="1"/>
    </xf>
    <xf numFmtId="0" fontId="4" fillId="4" borderId="0" xfId="0" applyFont="1" applyFill="1" applyBorder="1" applyAlignment="1">
      <alignment vertical="center" wrapText="1"/>
    </xf>
    <xf numFmtId="0" fontId="7" fillId="4" borderId="0" xfId="0" applyFont="1" applyFill="1" applyAlignment="1">
      <alignment horizontal="right"/>
    </xf>
    <xf numFmtId="0" fontId="7" fillId="4" borderId="0" xfId="0" applyFont="1" applyFill="1"/>
    <xf numFmtId="0" fontId="7" fillId="4" borderId="0" xfId="0" applyFont="1" applyFill="1" applyAlignment="1">
      <alignment horizontal="left" vertical="top"/>
    </xf>
    <xf numFmtId="0" fontId="7" fillId="4" borderId="0" xfId="0" applyFont="1" applyFill="1" applyAlignment="1">
      <alignment horizontal="center"/>
    </xf>
    <xf numFmtId="0" fontId="7" fillId="4" borderId="0" xfId="0" applyFont="1" applyFill="1" applyAlignment="1">
      <alignment horizontal="left" vertical="top" wrapText="1"/>
    </xf>
    <xf numFmtId="0" fontId="8" fillId="4" borderId="0" xfId="0" applyFont="1" applyFill="1"/>
    <xf numFmtId="0" fontId="0" fillId="4" borderId="0" xfId="0" applyFill="1" applyAlignment="1">
      <alignment textRotation="90"/>
    </xf>
    <xf numFmtId="0" fontId="1" fillId="4" borderId="0" xfId="0" applyFont="1" applyFill="1" applyAlignment="1">
      <alignment textRotation="90"/>
    </xf>
    <xf numFmtId="0" fontId="11" fillId="4" borderId="0" xfId="0" applyFont="1" applyFill="1" applyAlignment="1">
      <alignment horizontal="right" textRotation="90" wrapText="1"/>
    </xf>
    <xf numFmtId="0" fontId="3" fillId="4" borderId="0" xfId="0" applyFont="1" applyFill="1" applyAlignment="1">
      <alignment vertical="center" wrapText="1"/>
    </xf>
    <xf numFmtId="0" fontId="19" fillId="4" borderId="0" xfId="0" applyFont="1" applyFill="1" applyBorder="1"/>
    <xf numFmtId="0" fontId="19" fillId="4" borderId="0" xfId="0" applyFont="1" applyFill="1"/>
    <xf numFmtId="0" fontId="1" fillId="4" borderId="0" xfId="0" applyFont="1" applyFill="1"/>
    <xf numFmtId="0" fontId="1" fillId="7" borderId="5" xfId="0" applyFont="1" applyFill="1" applyBorder="1" applyAlignment="1">
      <alignment horizontal="center" vertical="center"/>
    </xf>
    <xf numFmtId="0" fontId="26" fillId="6" borderId="0" xfId="0" applyFont="1" applyFill="1" applyAlignment="1">
      <alignment horizontal="left" vertical="center"/>
    </xf>
    <xf numFmtId="0" fontId="0" fillId="3" borderId="0" xfId="0" applyFill="1" applyAlignment="1">
      <alignment vertical="center"/>
    </xf>
    <xf numFmtId="0" fontId="5" fillId="3" borderId="1" xfId="0" applyFont="1" applyFill="1" applyBorder="1" applyAlignment="1">
      <alignment vertical="center"/>
    </xf>
    <xf numFmtId="0" fontId="0" fillId="3" borderId="0" xfId="0" applyFill="1" applyBorder="1" applyAlignment="1">
      <alignment vertical="center"/>
    </xf>
    <xf numFmtId="0" fontId="0" fillId="3" borderId="1" xfId="0" applyFill="1" applyBorder="1" applyAlignment="1">
      <alignment vertical="center"/>
    </xf>
    <xf numFmtId="0" fontId="0" fillId="3" borderId="0" xfId="0" applyFill="1" applyAlignment="1">
      <alignment horizontal="right" vertical="center"/>
    </xf>
    <xf numFmtId="0" fontId="0" fillId="3" borderId="6" xfId="0" applyFill="1" applyBorder="1" applyAlignment="1">
      <alignment vertical="center"/>
    </xf>
    <xf numFmtId="0" fontId="19" fillId="4" borderId="6" xfId="0" applyFont="1" applyFill="1" applyBorder="1" applyAlignment="1">
      <alignment horizontal="center" vertical="center"/>
    </xf>
    <xf numFmtId="0" fontId="0" fillId="5" borderId="2" xfId="0"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7" borderId="2" xfId="0" applyFill="1" applyBorder="1" applyAlignment="1" applyProtection="1">
      <alignment horizontal="center" vertical="center"/>
      <protection hidden="1"/>
    </xf>
    <xf numFmtId="0" fontId="0" fillId="4" borderId="6" xfId="0" applyFont="1" applyFill="1" applyBorder="1" applyAlignment="1" applyProtection="1">
      <alignment horizontal="center" vertical="center"/>
      <protection hidden="1"/>
    </xf>
    <xf numFmtId="0" fontId="0" fillId="5" borderId="3" xfId="0" applyFont="1" applyFill="1" applyBorder="1" applyAlignment="1" applyProtection="1">
      <alignment horizontal="center" vertical="center"/>
      <protection hidden="1"/>
    </xf>
    <xf numFmtId="2" fontId="0" fillId="5" borderId="2" xfId="0" applyNumberFormat="1" applyFill="1" applyBorder="1" applyAlignment="1" applyProtection="1">
      <alignment horizontal="center" vertical="center"/>
      <protection hidden="1"/>
    </xf>
    <xf numFmtId="0" fontId="12" fillId="4" borderId="3"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 fillId="7" borderId="2" xfId="0" applyFont="1" applyFill="1" applyBorder="1" applyAlignment="1">
      <alignment horizontal="center" vertical="center"/>
    </xf>
    <xf numFmtId="0" fontId="30" fillId="4" borderId="7" xfId="0" applyFont="1" applyFill="1" applyBorder="1" applyAlignment="1">
      <alignment horizontal="center" textRotation="90" wrapText="1"/>
    </xf>
    <xf numFmtId="0" fontId="31" fillId="4" borderId="7" xfId="0" applyFont="1" applyFill="1" applyBorder="1" applyAlignment="1">
      <alignment horizontal="right" wrapText="1"/>
    </xf>
    <xf numFmtId="0" fontId="32" fillId="4" borderId="7" xfId="0" applyFont="1" applyFill="1" applyBorder="1" applyAlignment="1">
      <alignment horizontal="center" textRotation="90"/>
    </xf>
    <xf numFmtId="0" fontId="33" fillId="4" borderId="7" xfId="0" applyFont="1" applyFill="1" applyBorder="1" applyAlignment="1">
      <alignment horizontal="center" textRotation="90"/>
    </xf>
    <xf numFmtId="0" fontId="34" fillId="4" borderId="7" xfId="0" applyFont="1" applyFill="1" applyBorder="1" applyAlignment="1">
      <alignment horizontal="center" textRotation="90" wrapText="1"/>
    </xf>
    <xf numFmtId="0" fontId="35" fillId="4" borderId="0" xfId="0" applyFont="1" applyFill="1"/>
    <xf numFmtId="0" fontId="35" fillId="4" borderId="0" xfId="0" applyFont="1" applyFill="1" applyAlignment="1">
      <alignment horizontal="left"/>
    </xf>
    <xf numFmtId="0" fontId="33" fillId="4" borderId="0" xfId="0" applyFont="1" applyFill="1"/>
    <xf numFmtId="0" fontId="33" fillId="4" borderId="0" xfId="0" applyFont="1" applyFill="1" applyBorder="1" applyAlignment="1" applyProtection="1">
      <alignment horizontal="center" vertical="center"/>
      <protection hidden="1"/>
    </xf>
    <xf numFmtId="0" fontId="35" fillId="4" borderId="0" xfId="0" applyFont="1" applyFill="1" applyBorder="1" applyAlignment="1" applyProtection="1">
      <alignment horizontal="center" vertical="center"/>
      <protection hidden="1"/>
    </xf>
    <xf numFmtId="0" fontId="33" fillId="4" borderId="0" xfId="0" applyFont="1" applyFill="1" applyAlignment="1">
      <alignment horizontal="center" vertical="center"/>
    </xf>
    <xf numFmtId="0" fontId="33" fillId="4" borderId="0" xfId="0" applyFont="1" applyFill="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36" fillId="4" borderId="0" xfId="0" applyFont="1" applyFill="1" applyAlignment="1" applyProtection="1">
      <alignment horizontal="center" vertical="center" wrapText="1"/>
      <protection hidden="1"/>
    </xf>
    <xf numFmtId="0" fontId="37" fillId="4" borderId="0" xfId="0" applyFont="1" applyFill="1" applyBorder="1" applyAlignment="1" applyProtection="1">
      <alignment horizontal="center" vertical="center"/>
      <protection hidden="1"/>
    </xf>
    <xf numFmtId="0" fontId="33" fillId="4" borderId="0" xfId="0" applyFont="1" applyFill="1" applyAlignment="1">
      <alignment horizontal="right" vertical="center"/>
    </xf>
    <xf numFmtId="164" fontId="37" fillId="4" borderId="0" xfId="0" applyNumberFormat="1" applyFont="1" applyFill="1" applyAlignment="1" applyProtection="1">
      <alignment horizontal="center" vertical="center"/>
      <protection hidden="1"/>
    </xf>
    <xf numFmtId="164" fontId="36" fillId="4" borderId="0" xfId="0" applyNumberFormat="1" applyFont="1" applyFill="1" applyAlignment="1" applyProtection="1">
      <alignment horizontal="center" vertical="center"/>
      <protection hidden="1"/>
    </xf>
    <xf numFmtId="0" fontId="26" fillId="6" borderId="8" xfId="0" applyFont="1" applyFill="1" applyBorder="1" applyAlignment="1">
      <alignment horizontal="center" vertical="center"/>
    </xf>
    <xf numFmtId="0" fontId="0" fillId="4" borderId="20" xfId="0" applyFill="1" applyBorder="1"/>
    <xf numFmtId="0" fontId="0" fillId="4" borderId="2" xfId="0" applyFill="1" applyBorder="1"/>
    <xf numFmtId="0" fontId="0" fillId="4" borderId="4" xfId="0" applyFill="1" applyBorder="1"/>
    <xf numFmtId="0" fontId="0" fillId="4" borderId="5" xfId="0" applyFill="1" applyBorder="1"/>
    <xf numFmtId="0" fontId="1" fillId="4" borderId="0" xfId="0" applyFont="1" applyFill="1" applyAlignment="1">
      <alignment horizontal="right" vertical="top"/>
    </xf>
    <xf numFmtId="0" fontId="39" fillId="6" borderId="0" xfId="0" applyFont="1" applyFill="1" applyAlignment="1">
      <alignment horizontal="left" vertical="center"/>
    </xf>
    <xf numFmtId="0" fontId="40" fillId="4" borderId="0" xfId="0" applyFont="1" applyFill="1" applyBorder="1" applyAlignment="1">
      <alignment horizontal="right" vertical="center" wrapText="1"/>
    </xf>
    <xf numFmtId="0" fontId="40" fillId="4" borderId="0" xfId="0" applyFont="1" applyFill="1" applyAlignment="1">
      <alignment horizontal="right" vertical="center" wrapText="1"/>
    </xf>
    <xf numFmtId="0" fontId="40" fillId="0" borderId="0" xfId="0" applyFont="1" applyFill="1" applyAlignment="1">
      <alignment horizontal="right" vertical="center" wrapText="1"/>
    </xf>
    <xf numFmtId="0" fontId="1" fillId="0" borderId="0" xfId="0" applyFont="1" applyFill="1" applyAlignment="1">
      <alignment horizontal="right"/>
    </xf>
    <xf numFmtId="0" fontId="26" fillId="6" borderId="0" xfId="0" applyFont="1" applyFill="1" applyAlignment="1">
      <alignment horizontal="left" vertical="center"/>
    </xf>
    <xf numFmtId="0" fontId="19" fillId="4" borderId="0" xfId="0" applyFont="1" applyFill="1" applyAlignment="1" applyProtection="1">
      <alignment textRotation="90"/>
      <protection hidden="1"/>
    </xf>
    <xf numFmtId="0" fontId="19" fillId="4" borderId="0" xfId="0" applyFont="1" applyFill="1" applyAlignment="1" applyProtection="1">
      <alignment horizontal="left" vertical="top"/>
      <protection hidden="1"/>
    </xf>
    <xf numFmtId="0" fontId="19" fillId="4" borderId="0" xfId="0" applyFont="1" applyFill="1" applyAlignment="1" applyProtection="1">
      <alignment horizontal="right"/>
      <protection hidden="1"/>
    </xf>
    <xf numFmtId="0" fontId="19" fillId="4" borderId="0" xfId="0" quotePrefix="1" applyFont="1" applyFill="1" applyAlignment="1" applyProtection="1">
      <alignment horizontal="right"/>
      <protection hidden="1"/>
    </xf>
    <xf numFmtId="0" fontId="0" fillId="4" borderId="16" xfId="0" applyFill="1" applyBorder="1" applyAlignment="1">
      <alignment horizontal="center" vertical="center"/>
    </xf>
    <xf numFmtId="0" fontId="26" fillId="4" borderId="0" xfId="0" applyFont="1" applyFill="1" applyAlignment="1">
      <alignment horizontal="left" vertical="center"/>
    </xf>
    <xf numFmtId="0" fontId="41" fillId="6" borderId="0" xfId="0" applyFont="1" applyFill="1" applyAlignment="1" applyProtection="1">
      <alignment horizontal="center"/>
      <protection hidden="1"/>
    </xf>
    <xf numFmtId="0" fontId="42" fillId="6" borderId="0" xfId="0" applyFont="1" applyFill="1" applyAlignment="1" applyProtection="1">
      <alignment horizontal="left" vertical="center" wrapText="1"/>
      <protection hidden="1"/>
    </xf>
    <xf numFmtId="0" fontId="41" fillId="6" borderId="0" xfId="0" applyFont="1" applyFill="1" applyAlignment="1" applyProtection="1">
      <protection hidden="1"/>
    </xf>
    <xf numFmtId="0" fontId="41" fillId="6" borderId="0" xfId="0" applyFont="1" applyFill="1"/>
    <xf numFmtId="0" fontId="0" fillId="6" borderId="0" xfId="0" applyFill="1"/>
    <xf numFmtId="0" fontId="19" fillId="6" borderId="0" xfId="0" applyFont="1" applyFill="1"/>
    <xf numFmtId="0" fontId="41" fillId="4" borderId="0" xfId="0" applyFont="1" applyFill="1"/>
    <xf numFmtId="2" fontId="0" fillId="0" borderId="2" xfId="0" applyNumberFormat="1" applyBorder="1" applyAlignment="1">
      <alignment horizontal="center" vertical="center"/>
    </xf>
    <xf numFmtId="14" fontId="0" fillId="0" borderId="2" xfId="0" applyNumberFormat="1" applyBorder="1" applyAlignment="1">
      <alignment horizontal="center" vertical="center"/>
    </xf>
    <xf numFmtId="0" fontId="0" fillId="4" borderId="17" xfId="0" applyFont="1" applyFill="1" applyBorder="1" applyAlignment="1" applyProtection="1">
      <alignment horizontal="center" vertical="center"/>
      <protection hidden="1"/>
    </xf>
    <xf numFmtId="0" fontId="0" fillId="4"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4" borderId="0" xfId="0" applyFill="1" applyProtection="1"/>
    <xf numFmtId="0" fontId="0" fillId="4" borderId="0" xfId="0" applyFont="1" applyFill="1" applyBorder="1" applyProtection="1"/>
    <xf numFmtId="0" fontId="35" fillId="4" borderId="0" xfId="0" applyFont="1" applyFill="1" applyBorder="1" applyAlignment="1" applyProtection="1">
      <alignment horizontal="right" vertical="center"/>
    </xf>
    <xf numFmtId="0" fontId="2" fillId="4" borderId="0" xfId="0" applyFont="1" applyFill="1" applyBorder="1" applyProtection="1"/>
    <xf numFmtId="0" fontId="5" fillId="4" borderId="0" xfId="0" applyFont="1" applyFill="1" applyBorder="1" applyAlignment="1" applyProtection="1">
      <alignment horizontal="center" vertical="center"/>
    </xf>
    <xf numFmtId="0" fontId="6" fillId="4" borderId="0" xfId="0" applyFont="1" applyFill="1" applyBorder="1" applyProtection="1"/>
    <xf numFmtId="0" fontId="6" fillId="4" borderId="0" xfId="0" applyFont="1" applyFill="1" applyBorder="1" applyAlignment="1" applyProtection="1">
      <alignment horizontal="right"/>
    </xf>
    <xf numFmtId="0" fontId="0" fillId="4" borderId="0" xfId="0" applyFill="1" applyBorder="1" applyProtection="1"/>
    <xf numFmtId="0" fontId="0" fillId="4" borderId="1" xfId="0" applyFill="1" applyBorder="1" applyProtection="1"/>
    <xf numFmtId="0" fontId="1" fillId="4" borderId="0" xfId="0" applyFont="1" applyFill="1" applyBorder="1" applyAlignment="1" applyProtection="1">
      <alignment horizontal="right"/>
    </xf>
    <xf numFmtId="0" fontId="21" fillId="4" borderId="0" xfId="0" applyFont="1" applyFill="1" applyAlignment="1" applyProtection="1">
      <alignment horizontal="left" vertical="top" wrapText="1"/>
    </xf>
    <xf numFmtId="0" fontId="0" fillId="3" borderId="0" xfId="0" applyFill="1" applyAlignment="1" applyProtection="1">
      <alignment vertical="center"/>
    </xf>
    <xf numFmtId="0" fontId="0" fillId="4" borderId="16"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0" fillId="0" borderId="0" xfId="0" applyFill="1" applyBorder="1" applyProtection="1"/>
    <xf numFmtId="0" fontId="40" fillId="4" borderId="0" xfId="0" applyFont="1" applyFill="1" applyBorder="1" applyAlignment="1" applyProtection="1">
      <alignment horizontal="right" vertical="center" wrapText="1"/>
    </xf>
    <xf numFmtId="0" fontId="3" fillId="4" borderId="0" xfId="0" applyFont="1" applyFill="1" applyBorder="1" applyAlignment="1" applyProtection="1">
      <alignment vertical="center" wrapText="1"/>
    </xf>
    <xf numFmtId="0" fontId="0" fillId="0" borderId="0" xfId="0" applyFill="1" applyAlignment="1">
      <alignment vertical="top"/>
    </xf>
    <xf numFmtId="0" fontId="44" fillId="4" borderId="15" xfId="0" applyFont="1" applyFill="1" applyBorder="1" applyAlignment="1" applyProtection="1">
      <alignment vertical="top" wrapText="1"/>
      <protection locked="0"/>
    </xf>
    <xf numFmtId="0" fontId="20" fillId="4" borderId="3" xfId="0" applyFont="1" applyFill="1" applyBorder="1" applyAlignment="1" applyProtection="1">
      <alignment vertical="top" wrapText="1"/>
      <protection locked="0"/>
    </xf>
    <xf numFmtId="0" fontId="0" fillId="0" borderId="0" xfId="0" applyFill="1" applyProtection="1">
      <protection hidden="1"/>
    </xf>
    <xf numFmtId="0" fontId="0" fillId="4" borderId="0" xfId="0" applyFill="1" applyProtection="1">
      <protection hidden="1"/>
    </xf>
    <xf numFmtId="0" fontId="1" fillId="4" borderId="0" xfId="0" applyFont="1" applyFill="1" applyAlignment="1" applyProtection="1">
      <alignment horizontal="right"/>
      <protection hidden="1"/>
    </xf>
    <xf numFmtId="0" fontId="0" fillId="4" borderId="0" xfId="0" applyFill="1" applyAlignment="1" applyProtection="1">
      <alignment horizontal="right"/>
      <protection hidden="1"/>
    </xf>
    <xf numFmtId="0" fontId="7" fillId="4" borderId="0" xfId="0" applyFont="1" applyFill="1" applyProtection="1">
      <protection hidden="1"/>
    </xf>
    <xf numFmtId="0" fontId="39" fillId="6" borderId="0" xfId="0" applyFont="1" applyFill="1" applyAlignment="1" applyProtection="1">
      <alignment horizontal="left" vertical="center"/>
      <protection hidden="1"/>
    </xf>
    <xf numFmtId="0" fontId="26" fillId="6" borderId="0" xfId="0" applyFont="1" applyFill="1" applyAlignment="1" applyProtection="1">
      <alignment horizontal="left" vertical="center"/>
      <protection hidden="1"/>
    </xf>
    <xf numFmtId="0" fontId="22" fillId="4" borderId="24" xfId="0" applyFont="1" applyFill="1" applyBorder="1" applyProtection="1">
      <protection hidden="1"/>
    </xf>
    <xf numFmtId="0" fontId="0" fillId="4" borderId="25" xfId="0" applyFill="1" applyBorder="1" applyProtection="1">
      <protection hidden="1"/>
    </xf>
    <xf numFmtId="0" fontId="1" fillId="4" borderId="25" xfId="0" applyFont="1" applyFill="1" applyBorder="1" applyAlignment="1" applyProtection="1">
      <alignment horizontal="right"/>
      <protection hidden="1"/>
    </xf>
    <xf numFmtId="0" fontId="0" fillId="4" borderId="25" xfId="0" applyFill="1" applyBorder="1" applyAlignment="1" applyProtection="1">
      <alignment horizontal="right"/>
      <protection hidden="1"/>
    </xf>
    <xf numFmtId="0" fontId="0" fillId="4" borderId="26" xfId="0" applyFill="1" applyBorder="1" applyAlignment="1" applyProtection="1">
      <alignment horizontal="right"/>
      <protection hidden="1"/>
    </xf>
    <xf numFmtId="0" fontId="1" fillId="0" borderId="0" xfId="0" applyFont="1" applyAlignment="1" applyProtection="1">
      <alignment textRotation="90"/>
      <protection hidden="1"/>
    </xf>
    <xf numFmtId="0" fontId="1" fillId="4" borderId="0" xfId="0" applyFont="1" applyFill="1" applyAlignment="1" applyProtection="1">
      <alignment textRotation="90"/>
      <protection hidden="1"/>
    </xf>
    <xf numFmtId="0" fontId="11" fillId="4" borderId="0" xfId="0" applyFont="1" applyFill="1" applyAlignment="1" applyProtection="1">
      <alignment horizontal="right" textRotation="90" wrapText="1"/>
      <protection hidden="1"/>
    </xf>
    <xf numFmtId="0" fontId="7" fillId="4" borderId="0" xfId="0" applyFont="1" applyFill="1" applyAlignment="1" applyProtection="1">
      <alignment horizontal="center"/>
      <protection hidden="1"/>
    </xf>
    <xf numFmtId="0" fontId="0" fillId="0" borderId="0" xfId="0" applyProtection="1">
      <protection hidden="1"/>
    </xf>
    <xf numFmtId="0" fontId="37" fillId="4" borderId="0" xfId="0" applyFont="1" applyFill="1" applyBorder="1" applyAlignment="1" applyProtection="1">
      <alignment horizontal="left" vertical="center" wrapText="1"/>
      <protection hidden="1"/>
    </xf>
    <xf numFmtId="0" fontId="22" fillId="4" borderId="0" xfId="0" applyFont="1" applyFill="1" applyAlignment="1" applyProtection="1">
      <alignment wrapText="1"/>
      <protection hidden="1"/>
    </xf>
    <xf numFmtId="0" fontId="6" fillId="4" borderId="0" xfId="0" applyFont="1" applyFill="1" applyBorder="1" applyAlignment="1" applyProtection="1">
      <alignment horizontal="center" textRotation="90" wrapText="1"/>
      <protection hidden="1"/>
    </xf>
    <xf numFmtId="0" fontId="10" fillId="4" borderId="0" xfId="0" applyFont="1" applyFill="1" applyBorder="1" applyAlignment="1" applyProtection="1">
      <alignment horizontal="center"/>
      <protection hidden="1"/>
    </xf>
    <xf numFmtId="0" fontId="10" fillId="4" borderId="0" xfId="0" applyFont="1" applyFill="1" applyAlignment="1" applyProtection="1">
      <alignment horizontal="right"/>
      <protection hidden="1"/>
    </xf>
    <xf numFmtId="0" fontId="31" fillId="4" borderId="7" xfId="0" applyFont="1" applyFill="1" applyBorder="1" applyAlignment="1" applyProtection="1">
      <alignment horizontal="right" wrapText="1"/>
      <protection hidden="1"/>
    </xf>
    <xf numFmtId="0" fontId="32" fillId="4" borderId="7" xfId="0" applyFont="1" applyFill="1" applyBorder="1" applyAlignment="1" applyProtection="1">
      <alignment horizontal="center" textRotation="90"/>
      <protection hidden="1"/>
    </xf>
    <xf numFmtId="0" fontId="0" fillId="4" borderId="7" xfId="0" applyFill="1" applyBorder="1" applyAlignment="1" applyProtection="1">
      <alignment horizontal="center"/>
      <protection hidden="1"/>
    </xf>
    <xf numFmtId="0" fontId="0" fillId="4" borderId="7" xfId="0" applyFill="1" applyBorder="1" applyAlignment="1" applyProtection="1">
      <alignment horizontal="center" textRotation="90"/>
      <protection hidden="1"/>
    </xf>
    <xf numFmtId="0" fontId="33" fillId="4" borderId="7" xfId="0" applyFont="1" applyFill="1" applyBorder="1" applyAlignment="1" applyProtection="1">
      <alignment horizontal="center" textRotation="90"/>
      <protection hidden="1"/>
    </xf>
    <xf numFmtId="0" fontId="30" fillId="4" borderId="7" xfId="0" applyFont="1" applyFill="1" applyBorder="1" applyAlignment="1" applyProtection="1">
      <alignment horizontal="center" textRotation="90" wrapText="1"/>
      <protection hidden="1"/>
    </xf>
    <xf numFmtId="0" fontId="0" fillId="4" borderId="0" xfId="0" applyFill="1" applyAlignment="1" applyProtection="1">
      <alignment textRotation="90"/>
      <protection hidden="1"/>
    </xf>
    <xf numFmtId="0" fontId="0" fillId="4" borderId="7" xfId="0" applyFill="1" applyBorder="1" applyProtection="1">
      <protection hidden="1"/>
    </xf>
    <xf numFmtId="0" fontId="5" fillId="4" borderId="7" xfId="0" applyFont="1" applyFill="1" applyBorder="1" applyAlignment="1" applyProtection="1">
      <alignment horizontal="center" textRotation="90" wrapText="1"/>
      <protection hidden="1"/>
    </xf>
    <xf numFmtId="0" fontId="34" fillId="4" borderId="7" xfId="0" applyFont="1" applyFill="1" applyBorder="1" applyAlignment="1" applyProtection="1">
      <alignment horizontal="center" textRotation="90" wrapText="1"/>
      <protection hidden="1"/>
    </xf>
    <xf numFmtId="0" fontId="31" fillId="4" borderId="0" xfId="0" applyFont="1" applyFill="1" applyBorder="1" applyAlignment="1" applyProtection="1">
      <alignment horizontal="right" wrapText="1"/>
      <protection hidden="1"/>
    </xf>
    <xf numFmtId="0" fontId="32" fillId="4" borderId="0" xfId="0" applyFont="1" applyFill="1" applyBorder="1" applyAlignment="1" applyProtection="1">
      <alignment horizontal="center" textRotation="90"/>
      <protection hidden="1"/>
    </xf>
    <xf numFmtId="0" fontId="0" fillId="4" borderId="0" xfId="0" applyFill="1" applyBorder="1" applyAlignment="1" applyProtection="1">
      <alignment horizontal="center"/>
      <protection hidden="1"/>
    </xf>
    <xf numFmtId="0" fontId="0" fillId="4" borderId="0" xfId="0" applyFill="1" applyBorder="1" applyAlignment="1" applyProtection="1">
      <alignment horizontal="center" textRotation="90"/>
      <protection hidden="1"/>
    </xf>
    <xf numFmtId="0" fontId="33" fillId="4" borderId="0" xfId="0" applyFont="1" applyFill="1" applyBorder="1" applyAlignment="1" applyProtection="1">
      <alignment horizontal="center" textRotation="90"/>
      <protection hidden="1"/>
    </xf>
    <xf numFmtId="0" fontId="30" fillId="4" borderId="0" xfId="0" applyFont="1" applyFill="1" applyBorder="1" applyAlignment="1" applyProtection="1">
      <alignment horizontal="center" textRotation="90" wrapText="1"/>
      <protection hidden="1"/>
    </xf>
    <xf numFmtId="0" fontId="0" fillId="4" borderId="0" xfId="0" applyFill="1" applyBorder="1" applyProtection="1">
      <protection hidden="1"/>
    </xf>
    <xf numFmtId="0" fontId="5" fillId="4" borderId="0" xfId="0" applyFont="1" applyFill="1" applyBorder="1" applyAlignment="1" applyProtection="1">
      <alignment horizontal="center" textRotation="90" wrapText="1"/>
      <protection hidden="1"/>
    </xf>
    <xf numFmtId="0" fontId="32" fillId="4" borderId="0" xfId="0" applyFont="1" applyFill="1" applyBorder="1" applyAlignment="1" applyProtection="1">
      <alignment horizontal="center" textRotation="90" wrapText="1"/>
      <protection hidden="1"/>
    </xf>
    <xf numFmtId="0" fontId="34" fillId="4" borderId="0" xfId="0" applyFont="1" applyFill="1" applyBorder="1" applyAlignment="1" applyProtection="1">
      <alignment horizontal="center" textRotation="90" wrapText="1"/>
      <protection hidden="1"/>
    </xf>
    <xf numFmtId="0" fontId="1" fillId="0" borderId="0" xfId="0" applyFont="1" applyProtection="1">
      <protection hidden="1"/>
    </xf>
    <xf numFmtId="0" fontId="1" fillId="4" borderId="0" xfId="0" applyFont="1" applyFill="1" applyProtection="1">
      <protection hidden="1"/>
    </xf>
    <xf numFmtId="0" fontId="21" fillId="4" borderId="0" xfId="0" applyFont="1" applyFill="1" applyProtection="1">
      <protection hidden="1"/>
    </xf>
    <xf numFmtId="0" fontId="2" fillId="4" borderId="0" xfId="0" applyFont="1" applyFill="1" applyProtection="1">
      <protection hidden="1"/>
    </xf>
    <xf numFmtId="0" fontId="35" fillId="4" borderId="0" xfId="0" applyFont="1" applyFill="1" applyProtection="1">
      <protection hidden="1"/>
    </xf>
    <xf numFmtId="0" fontId="0" fillId="3" borderId="0" xfId="0" applyFill="1" applyProtection="1">
      <protection hidden="1"/>
    </xf>
    <xf numFmtId="2" fontId="1" fillId="0" borderId="0" xfId="0" applyNumberFormat="1" applyFont="1" applyProtection="1">
      <protection hidden="1"/>
    </xf>
    <xf numFmtId="0" fontId="21" fillId="4" borderId="0" xfId="0" applyFont="1" applyFill="1" applyAlignment="1" applyProtection="1">
      <alignment wrapText="1"/>
      <protection hidden="1"/>
    </xf>
    <xf numFmtId="0" fontId="13" fillId="4" borderId="0" xfId="0" applyFont="1" applyFill="1" applyAlignment="1" applyProtection="1">
      <alignment horizontal="right"/>
      <protection hidden="1"/>
    </xf>
    <xf numFmtId="0" fontId="10" fillId="2" borderId="0" xfId="0" applyFont="1" applyFill="1" applyAlignment="1" applyProtection="1">
      <alignment horizontal="right"/>
      <protection hidden="1"/>
    </xf>
    <xf numFmtId="0" fontId="7" fillId="4" borderId="0" xfId="0" applyFont="1" applyFill="1" applyAlignment="1" applyProtection="1">
      <alignment horizontal="left" vertical="top"/>
      <protection hidden="1"/>
    </xf>
    <xf numFmtId="0" fontId="7" fillId="4" borderId="0" xfId="0" applyFont="1" applyFill="1" applyAlignment="1" applyProtection="1">
      <alignment horizontal="left" vertical="top" wrapText="1"/>
      <protection hidden="1"/>
    </xf>
    <xf numFmtId="0" fontId="20" fillId="6" borderId="5" xfId="0" applyFont="1" applyFill="1" applyBorder="1" applyProtection="1">
      <protection hidden="1"/>
    </xf>
    <xf numFmtId="0" fontId="1" fillId="7" borderId="5"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4" borderId="6" xfId="0" applyFill="1" applyBorder="1" applyAlignment="1" applyProtection="1">
      <alignment horizontal="center" vertical="center"/>
      <protection hidden="1"/>
    </xf>
    <xf numFmtId="0" fontId="12" fillId="4" borderId="3" xfId="0" applyFont="1" applyFill="1" applyBorder="1" applyAlignment="1" applyProtection="1">
      <alignment horizontal="center" vertical="center"/>
      <protection hidden="1"/>
    </xf>
    <xf numFmtId="0" fontId="0" fillId="4" borderId="0" xfId="0" applyFont="1" applyFill="1" applyAlignment="1" applyProtection="1">
      <alignment horizontal="right"/>
      <protection hidden="1"/>
    </xf>
    <xf numFmtId="0" fontId="0" fillId="0" borderId="0" xfId="0" quotePrefix="1" applyProtection="1">
      <protection hidden="1"/>
    </xf>
    <xf numFmtId="0" fontId="20" fillId="6" borderId="2" xfId="0" applyFont="1" applyFill="1" applyBorder="1" applyAlignment="1" applyProtection="1">
      <alignment horizontal="left" vertical="center" wrapText="1"/>
      <protection hidden="1"/>
    </xf>
    <xf numFmtId="0" fontId="0" fillId="4" borderId="5" xfId="0" applyFill="1" applyBorder="1" applyAlignment="1" applyProtection="1">
      <alignment horizontal="center" vertical="center"/>
      <protection hidden="1"/>
    </xf>
    <xf numFmtId="0" fontId="1" fillId="7" borderId="2" xfId="0" applyFont="1"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12" fillId="4" borderId="2" xfId="0" applyFont="1" applyFill="1" applyBorder="1" applyAlignment="1" applyProtection="1">
      <alignment horizontal="center" vertical="center"/>
      <protection hidden="1"/>
    </xf>
    <xf numFmtId="164" fontId="13" fillId="2" borderId="2" xfId="0" applyNumberFormat="1" applyFont="1" applyFill="1" applyBorder="1" applyAlignment="1" applyProtection="1">
      <alignment horizontal="center" vertical="center"/>
      <protection hidden="1"/>
    </xf>
    <xf numFmtId="0" fontId="0" fillId="4" borderId="4" xfId="0" applyFill="1" applyBorder="1" applyProtection="1">
      <protection hidden="1"/>
    </xf>
    <xf numFmtId="0" fontId="7" fillId="4" borderId="0" xfId="0" applyFont="1" applyFill="1" applyAlignment="1" applyProtection="1">
      <alignment horizontal="right"/>
      <protection hidden="1"/>
    </xf>
    <xf numFmtId="0" fontId="0" fillId="4" borderId="2" xfId="0" applyFill="1" applyBorder="1" applyProtection="1">
      <protection hidden="1"/>
    </xf>
    <xf numFmtId="0" fontId="33" fillId="4" borderId="0" xfId="0" applyFont="1" applyFill="1" applyProtection="1">
      <protection hidden="1"/>
    </xf>
    <xf numFmtId="0" fontId="0" fillId="3" borderId="0" xfId="0" applyFill="1" applyBorder="1" applyProtection="1">
      <protection hidden="1"/>
    </xf>
    <xf numFmtId="0" fontId="0" fillId="6" borderId="2" xfId="0" applyFill="1" applyBorder="1" applyAlignment="1" applyProtection="1">
      <alignment horizontal="center" vertical="center" wrapText="1"/>
      <protection hidden="1"/>
    </xf>
    <xf numFmtId="0" fontId="19" fillId="4" borderId="0" xfId="0" applyFont="1" applyFill="1" applyProtection="1">
      <protection hidden="1"/>
    </xf>
    <xf numFmtId="0" fontId="1" fillId="4" borderId="0" xfId="0" applyFont="1" applyFill="1" applyAlignment="1" applyProtection="1">
      <alignment horizontal="center"/>
      <protection hidden="1"/>
    </xf>
    <xf numFmtId="0" fontId="2" fillId="4" borderId="0" xfId="0" applyFont="1" applyFill="1" applyAlignment="1" applyProtection="1">
      <alignment horizontal="left"/>
      <protection hidden="1"/>
    </xf>
    <xf numFmtId="0" fontId="35" fillId="4" borderId="0" xfId="0" applyFont="1" applyFill="1" applyAlignment="1" applyProtection="1">
      <alignment horizontal="left"/>
      <protection hidden="1"/>
    </xf>
    <xf numFmtId="0" fontId="13" fillId="4" borderId="0" xfId="0" applyFont="1" applyFill="1" applyAlignment="1" applyProtection="1">
      <alignment horizontal="center" vertical="center"/>
      <protection hidden="1"/>
    </xf>
    <xf numFmtId="0" fontId="0" fillId="3" borderId="0" xfId="0" applyFill="1" applyAlignment="1" applyProtection="1">
      <alignment horizontal="right" vertical="center"/>
      <protection hidden="1"/>
    </xf>
    <xf numFmtId="0" fontId="0" fillId="3" borderId="0" xfId="0" applyFill="1" applyAlignment="1" applyProtection="1">
      <alignment vertical="center"/>
      <protection hidden="1"/>
    </xf>
    <xf numFmtId="0" fontId="0" fillId="3" borderId="6" xfId="0" applyFill="1" applyBorder="1" applyAlignment="1" applyProtection="1">
      <alignment vertical="center"/>
      <protection hidden="1"/>
    </xf>
    <xf numFmtId="0" fontId="0" fillId="4" borderId="0" xfId="0" applyFill="1" applyAlignment="1" applyProtection="1">
      <alignment horizontal="center" vertical="center"/>
      <protection hidden="1"/>
    </xf>
    <xf numFmtId="0" fontId="13" fillId="4" borderId="0" xfId="0" applyFont="1" applyFill="1" applyBorder="1" applyAlignment="1" applyProtection="1">
      <alignment horizontal="center" vertical="center"/>
      <protection hidden="1"/>
    </xf>
    <xf numFmtId="0" fontId="0" fillId="4" borderId="5" xfId="0" applyFill="1" applyBorder="1" applyProtection="1">
      <protection hidden="1"/>
    </xf>
    <xf numFmtId="0" fontId="0" fillId="4" borderId="20" xfId="0" applyFill="1" applyBorder="1" applyProtection="1">
      <protection hidden="1"/>
    </xf>
    <xf numFmtId="0" fontId="0" fillId="3" borderId="0" xfId="0" applyFill="1" applyBorder="1" applyAlignment="1" applyProtection="1">
      <alignment vertical="center"/>
      <protection hidden="1"/>
    </xf>
    <xf numFmtId="0" fontId="0" fillId="4" borderId="4" xfId="0" applyFill="1" applyBorder="1" applyAlignment="1" applyProtection="1">
      <alignment horizontal="center" vertical="center"/>
      <protection hidden="1"/>
    </xf>
    <xf numFmtId="0" fontId="0" fillId="4" borderId="0" xfId="0" applyFill="1" applyAlignment="1" applyProtection="1">
      <alignment horizontal="center" vertical="center" wrapText="1"/>
      <protection hidden="1"/>
    </xf>
    <xf numFmtId="0" fontId="10" fillId="4" borderId="0" xfId="0" applyFont="1" applyFill="1" applyAlignment="1" applyProtection="1">
      <alignment horizontal="center" vertical="center"/>
      <protection hidden="1"/>
    </xf>
    <xf numFmtId="2" fontId="0" fillId="4" borderId="0" xfId="0" applyNumberFormat="1" applyFill="1" applyAlignment="1" applyProtection="1">
      <alignment horizontal="center" vertical="center"/>
      <protection hidden="1"/>
    </xf>
    <xf numFmtId="164" fontId="0" fillId="0" borderId="0" xfId="0" applyNumberFormat="1" applyFill="1" applyAlignment="1" applyProtection="1">
      <alignment horizontal="center" vertical="center"/>
      <protection hidden="1"/>
    </xf>
    <xf numFmtId="0" fontId="0" fillId="3" borderId="1" xfId="0" applyFill="1" applyBorder="1" applyAlignment="1" applyProtection="1">
      <alignment vertical="center"/>
      <protection hidden="1"/>
    </xf>
    <xf numFmtId="0" fontId="0" fillId="4" borderId="16"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20" fillId="6" borderId="2" xfId="0" applyFont="1" applyFill="1" applyBorder="1" applyAlignment="1" applyProtection="1">
      <alignment horizontal="left" vertical="center"/>
      <protection hidden="1"/>
    </xf>
    <xf numFmtId="0" fontId="0" fillId="6" borderId="2" xfId="0" applyFill="1" applyBorder="1" applyAlignment="1" applyProtection="1">
      <alignment horizontal="center" vertical="center"/>
      <protection hidden="1"/>
    </xf>
    <xf numFmtId="0" fontId="2" fillId="3" borderId="0" xfId="0" applyFont="1" applyFill="1" applyProtection="1">
      <protection hidden="1"/>
    </xf>
    <xf numFmtId="0" fontId="0" fillId="4" borderId="0" xfId="0" applyFont="1" applyFill="1" applyAlignment="1" applyProtection="1">
      <alignment horizontal="center" vertical="center"/>
      <protection hidden="1"/>
    </xf>
    <xf numFmtId="0" fontId="5" fillId="3" borderId="1" xfId="0" applyFont="1" applyFill="1" applyBorder="1" applyAlignment="1" applyProtection="1">
      <alignment vertical="center"/>
      <protection hidden="1"/>
    </xf>
    <xf numFmtId="0" fontId="21" fillId="4" borderId="0" xfId="0" applyFont="1" applyFill="1" applyBorder="1" applyAlignment="1" applyProtection="1">
      <alignment horizontal="left"/>
      <protection hidden="1"/>
    </xf>
    <xf numFmtId="0" fontId="10" fillId="4" borderId="0" xfId="0" applyFont="1" applyFill="1" applyBorder="1" applyAlignment="1" applyProtection="1">
      <alignment horizontal="center" vertical="center"/>
      <protection hidden="1"/>
    </xf>
    <xf numFmtId="2" fontId="0" fillId="4" borderId="0" xfId="0" applyNumberFormat="1" applyFill="1" applyBorder="1" applyAlignment="1" applyProtection="1">
      <alignment horizontal="center" vertical="center"/>
      <protection hidden="1"/>
    </xf>
    <xf numFmtId="0" fontId="21" fillId="4" borderId="0" xfId="0" applyFont="1" applyFill="1" applyAlignment="1" applyProtection="1">
      <alignment horizontal="left" vertical="top" wrapText="1"/>
      <protection hidden="1"/>
    </xf>
    <xf numFmtId="0" fontId="0" fillId="0" borderId="0" xfId="0" applyFill="1" applyAlignment="1" applyProtection="1">
      <alignment vertical="top"/>
      <protection hidden="1"/>
    </xf>
    <xf numFmtId="0" fontId="0" fillId="0" borderId="0" xfId="0" applyFill="1" applyAlignment="1" applyProtection="1">
      <alignment horizontal="right"/>
      <protection hidden="1"/>
    </xf>
    <xf numFmtId="0" fontId="0" fillId="4" borderId="0" xfId="0" applyFont="1" applyFill="1" applyAlignment="1" applyProtection="1">
      <alignment horizontal="left"/>
      <protection hidden="1"/>
    </xf>
    <xf numFmtId="0" fontId="33" fillId="4" borderId="0" xfId="0" applyFont="1" applyFill="1" applyAlignment="1" applyProtection="1">
      <alignment horizontal="right" vertical="center"/>
      <protection hidden="1"/>
    </xf>
    <xf numFmtId="164" fontId="0" fillId="0" borderId="0" xfId="0" applyNumberFormat="1" applyFill="1" applyAlignment="1" applyProtection="1">
      <alignment horizontal="right"/>
      <protection hidden="1"/>
    </xf>
    <xf numFmtId="0" fontId="8" fillId="4" borderId="0" xfId="0" applyFont="1" applyFill="1" applyProtection="1">
      <protection hidden="1"/>
    </xf>
    <xf numFmtId="0" fontId="23" fillId="6" borderId="9" xfId="0" applyFont="1" applyFill="1" applyBorder="1" applyAlignment="1" applyProtection="1">
      <alignment horizontal="center" vertical="center"/>
      <protection hidden="1"/>
    </xf>
    <xf numFmtId="0" fontId="23" fillId="6" borderId="7" xfId="0" applyFont="1" applyFill="1" applyBorder="1" applyAlignment="1" applyProtection="1">
      <alignment horizontal="center" vertical="center"/>
      <protection hidden="1"/>
    </xf>
    <xf numFmtId="0" fontId="0" fillId="0" borderId="0" xfId="0" applyAlignment="1" applyProtection="1">
      <alignment horizontal="right"/>
      <protection hidden="1"/>
    </xf>
    <xf numFmtId="0" fontId="26" fillId="6" borderId="8" xfId="0" applyFont="1" applyFill="1" applyBorder="1" applyAlignment="1" applyProtection="1">
      <alignment horizontal="center" vertical="center"/>
      <protection hidden="1"/>
    </xf>
    <xf numFmtId="0" fontId="25" fillId="6" borderId="9" xfId="0" applyFont="1" applyFill="1" applyBorder="1" applyProtection="1">
      <protection hidden="1"/>
    </xf>
    <xf numFmtId="0" fontId="33" fillId="4" borderId="0" xfId="0" applyFont="1" applyFill="1" applyAlignment="1" applyProtection="1">
      <alignment horizontal="center" vertical="center" wrapText="1"/>
      <protection hidden="1"/>
    </xf>
    <xf numFmtId="0" fontId="23" fillId="6" borderId="0" xfId="0" applyFont="1" applyFill="1" applyBorder="1" applyAlignment="1" applyProtection="1">
      <alignment horizontal="left" vertical="center"/>
      <protection hidden="1"/>
    </xf>
    <xf numFmtId="0" fontId="14" fillId="4" borderId="0" xfId="0" applyFont="1" applyFill="1" applyAlignment="1" applyProtection="1">
      <alignment horizontal="center" vertical="center" wrapText="1"/>
      <protection hidden="1"/>
    </xf>
    <xf numFmtId="0" fontId="23" fillId="6" borderId="7" xfId="0" applyFont="1" applyFill="1" applyBorder="1" applyAlignment="1" applyProtection="1">
      <alignment horizontal="left" vertical="center"/>
      <protection hidden="1"/>
    </xf>
    <xf numFmtId="0" fontId="1" fillId="4" borderId="0" xfId="0" applyFont="1" applyFill="1" applyAlignment="1" applyProtection="1">
      <alignment horizontal="right" vertical="top"/>
      <protection hidden="1"/>
    </xf>
    <xf numFmtId="0" fontId="19" fillId="4" borderId="6" xfId="0" applyFont="1" applyFill="1" applyBorder="1" applyAlignment="1" applyProtection="1">
      <alignment horizontal="center" vertical="center"/>
      <protection hidden="1"/>
    </xf>
    <xf numFmtId="0" fontId="0" fillId="4" borderId="0" xfId="0" applyFont="1" applyFill="1" applyBorder="1" applyProtection="1">
      <protection hidden="1"/>
    </xf>
    <xf numFmtId="0" fontId="35" fillId="4" borderId="0" xfId="0" applyFont="1" applyFill="1" applyBorder="1" applyAlignment="1" applyProtection="1">
      <alignment horizontal="right" vertical="center"/>
      <protection hidden="1"/>
    </xf>
    <xf numFmtId="0" fontId="2" fillId="4" borderId="0" xfId="0" applyFont="1" applyFill="1" applyBorder="1" applyProtection="1">
      <protection hidden="1"/>
    </xf>
    <xf numFmtId="0" fontId="5" fillId="4" borderId="0" xfId="0" applyFont="1" applyFill="1" applyBorder="1" applyAlignment="1" applyProtection="1">
      <alignment horizontal="center" vertical="center"/>
      <protection hidden="1"/>
    </xf>
    <xf numFmtId="0" fontId="6" fillId="4" borderId="0" xfId="0" applyFont="1" applyFill="1" applyBorder="1" applyProtection="1">
      <protection hidden="1"/>
    </xf>
    <xf numFmtId="0" fontId="6" fillId="4"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7" fillId="4" borderId="0" xfId="0" applyFont="1" applyFill="1" applyBorder="1" applyProtection="1">
      <protection hidden="1"/>
    </xf>
    <xf numFmtId="0" fontId="0" fillId="4" borderId="1" xfId="0" applyFill="1" applyBorder="1" applyProtection="1">
      <protection hidden="1"/>
    </xf>
    <xf numFmtId="0" fontId="1" fillId="4" borderId="0" xfId="0" applyFont="1" applyFill="1" applyBorder="1" applyAlignment="1" applyProtection="1">
      <alignment horizontal="right"/>
      <protection hidden="1"/>
    </xf>
    <xf numFmtId="0" fontId="0" fillId="4" borderId="16" xfId="0" applyFont="1" applyFill="1" applyBorder="1" applyAlignment="1" applyProtection="1">
      <alignment horizontal="center" vertical="center"/>
      <protection hidden="1"/>
    </xf>
    <xf numFmtId="0" fontId="44" fillId="4" borderId="15" xfId="0" applyFont="1" applyFill="1" applyBorder="1" applyAlignment="1" applyProtection="1">
      <alignment vertical="top" wrapText="1"/>
      <protection hidden="1"/>
    </xf>
    <xf numFmtId="0" fontId="20" fillId="4" borderId="3" xfId="0" applyFont="1" applyFill="1" applyBorder="1" applyAlignment="1" applyProtection="1">
      <alignment vertical="top" wrapText="1"/>
      <protection hidden="1"/>
    </xf>
    <xf numFmtId="0" fontId="0" fillId="0" borderId="0" xfId="0" applyFill="1" applyBorder="1" applyProtection="1">
      <protection hidden="1"/>
    </xf>
    <xf numFmtId="0" fontId="40" fillId="4" borderId="0" xfId="0" applyFont="1" applyFill="1" applyBorder="1" applyAlignment="1" applyProtection="1">
      <alignment horizontal="right" vertical="center" wrapText="1"/>
      <protection hidden="1"/>
    </xf>
    <xf numFmtId="0" fontId="3" fillId="4" borderId="0" xfId="0" applyFont="1" applyFill="1" applyBorder="1" applyAlignment="1" applyProtection="1">
      <alignment vertical="center" wrapText="1"/>
      <protection hidden="1"/>
    </xf>
    <xf numFmtId="0" fontId="4" fillId="4" borderId="0" xfId="0" applyFont="1" applyFill="1" applyBorder="1" applyAlignment="1" applyProtection="1">
      <alignment vertical="center" wrapText="1"/>
      <protection hidden="1"/>
    </xf>
    <xf numFmtId="0" fontId="19" fillId="4" borderId="0" xfId="0" applyFont="1" applyFill="1" applyBorder="1" applyProtection="1">
      <protection hidden="1"/>
    </xf>
    <xf numFmtId="0" fontId="40" fillId="4" borderId="0" xfId="0" applyFont="1" applyFill="1" applyAlignment="1" applyProtection="1">
      <alignment horizontal="right" vertical="center" wrapText="1"/>
      <protection hidden="1"/>
    </xf>
    <xf numFmtId="0" fontId="3" fillId="4" borderId="0" xfId="0" applyFont="1" applyFill="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0" fillId="0" borderId="0" xfId="0" applyFont="1" applyFill="1" applyAlignment="1" applyProtection="1">
      <alignment horizontal="right" vertical="center" wrapText="1"/>
      <protection hidden="1"/>
    </xf>
    <xf numFmtId="0" fontId="3" fillId="0" borderId="0" xfId="0" applyFont="1" applyFill="1" applyAlignment="1" applyProtection="1">
      <alignment vertical="center" wrapText="1"/>
      <protection hidden="1"/>
    </xf>
    <xf numFmtId="0" fontId="7" fillId="0" borderId="0" xfId="0" applyFont="1" applyFill="1" applyProtection="1">
      <protection hidden="1"/>
    </xf>
    <xf numFmtId="0" fontId="1" fillId="0" borderId="0" xfId="0" applyFont="1" applyFill="1" applyAlignment="1" applyProtection="1">
      <alignment horizontal="right"/>
      <protection hidden="1"/>
    </xf>
    <xf numFmtId="0" fontId="20" fillId="6" borderId="2" xfId="0" applyFont="1" applyFill="1" applyBorder="1" applyAlignment="1" applyProtection="1">
      <alignment horizontal="left" vertical="center" wrapText="1"/>
      <protection hidden="1"/>
    </xf>
    <xf numFmtId="0" fontId="20" fillId="6" borderId="2" xfId="0" applyFont="1" applyFill="1" applyBorder="1" applyAlignment="1" applyProtection="1">
      <alignment horizontal="left" vertical="center"/>
      <protection hidden="1"/>
    </xf>
    <xf numFmtId="0" fontId="26" fillId="6" borderId="8" xfId="0" applyFont="1" applyFill="1" applyBorder="1" applyAlignment="1" applyProtection="1">
      <alignment horizontal="center" vertical="center"/>
      <protection hidden="1"/>
    </xf>
    <xf numFmtId="0" fontId="26" fillId="6" borderId="0" xfId="0" applyFont="1" applyFill="1" applyAlignment="1" applyProtection="1">
      <alignment horizontal="left" vertical="center"/>
      <protection hidden="1"/>
    </xf>
    <xf numFmtId="0" fontId="32" fillId="4" borderId="0" xfId="0" applyFont="1" applyFill="1" applyBorder="1" applyAlignment="1" applyProtection="1">
      <alignment horizontal="center" textRotation="90" wrapText="1"/>
      <protection hidden="1"/>
    </xf>
    <xf numFmtId="0" fontId="26" fillId="6" borderId="0" xfId="0" applyFont="1" applyFill="1" applyAlignment="1" applyProtection="1">
      <alignment horizontal="left" vertical="center"/>
      <protection hidden="1"/>
    </xf>
    <xf numFmtId="0" fontId="32" fillId="4" borderId="0" xfId="0" applyFont="1" applyFill="1" applyBorder="1" applyAlignment="1" applyProtection="1">
      <alignment horizontal="center" textRotation="90" wrapText="1"/>
      <protection hidden="1"/>
    </xf>
    <xf numFmtId="0" fontId="20" fillId="6" borderId="2" xfId="0" applyFont="1" applyFill="1" applyBorder="1" applyAlignment="1" applyProtection="1">
      <alignment horizontal="left" vertical="center"/>
      <protection hidden="1"/>
    </xf>
    <xf numFmtId="0" fontId="20" fillId="6" borderId="2" xfId="0" applyFont="1" applyFill="1" applyBorder="1" applyAlignment="1" applyProtection="1">
      <alignment horizontal="left" vertical="center" wrapText="1"/>
      <protection hidden="1"/>
    </xf>
    <xf numFmtId="0" fontId="26" fillId="6" borderId="8" xfId="0" applyFont="1" applyFill="1" applyBorder="1" applyAlignment="1" applyProtection="1">
      <alignment horizontal="center" vertical="center"/>
      <protection hidden="1"/>
    </xf>
    <xf numFmtId="0" fontId="0" fillId="0" borderId="0" xfId="0"/>
    <xf numFmtId="0" fontId="0" fillId="4" borderId="0" xfId="0" applyFill="1"/>
    <xf numFmtId="0" fontId="0" fillId="5" borderId="2" xfId="0"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7" borderId="2" xfId="0" applyFill="1" applyBorder="1" applyAlignment="1" applyProtection="1">
      <alignment horizontal="center" vertical="center"/>
      <protection hidden="1"/>
    </xf>
    <xf numFmtId="0" fontId="0" fillId="4" borderId="6" xfId="0" applyFont="1" applyFill="1" applyBorder="1" applyAlignment="1" applyProtection="1">
      <alignment horizontal="center" vertical="center"/>
      <protection hidden="1"/>
    </xf>
    <xf numFmtId="0" fontId="0" fillId="5" borderId="3" xfId="0" applyFont="1" applyFill="1" applyBorder="1" applyAlignment="1" applyProtection="1">
      <alignment horizontal="center" vertical="center"/>
      <protection hidden="1"/>
    </xf>
    <xf numFmtId="2" fontId="0" fillId="5" borderId="2" xfId="0" applyNumberFormat="1" applyFill="1" applyBorder="1" applyAlignment="1" applyProtection="1">
      <alignment horizontal="center" vertical="center"/>
      <protection hidden="1"/>
    </xf>
    <xf numFmtId="0" fontId="33" fillId="4" borderId="0" xfId="0" applyFont="1" applyFill="1" applyBorder="1" applyAlignment="1" applyProtection="1">
      <alignment horizontal="center" vertical="center"/>
      <protection hidden="1"/>
    </xf>
    <xf numFmtId="0" fontId="35" fillId="4" borderId="0" xfId="0" applyFont="1" applyFill="1" applyBorder="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36" fillId="4" borderId="0" xfId="0" applyFont="1" applyFill="1" applyAlignment="1" applyProtection="1">
      <alignment horizontal="center" vertical="center" wrapText="1"/>
      <protection hidden="1"/>
    </xf>
    <xf numFmtId="0" fontId="37" fillId="4" borderId="0" xfId="0" applyFont="1" applyFill="1" applyBorder="1" applyAlignment="1" applyProtection="1">
      <alignment horizontal="center" vertical="center"/>
      <protection hidden="1"/>
    </xf>
    <xf numFmtId="164" fontId="37" fillId="4" borderId="0" xfId="0" applyNumberFormat="1" applyFont="1" applyFill="1" applyAlignment="1" applyProtection="1">
      <alignment horizontal="center" vertical="center"/>
      <protection hidden="1"/>
    </xf>
    <xf numFmtId="164" fontId="36" fillId="4" borderId="0" xfId="0" applyNumberFormat="1" applyFont="1" applyFill="1" applyAlignment="1" applyProtection="1">
      <alignment horizontal="center" vertical="center"/>
      <protection hidden="1"/>
    </xf>
    <xf numFmtId="0" fontId="19" fillId="4" borderId="0" xfId="0" applyFont="1" applyFill="1" applyAlignment="1" applyProtection="1">
      <alignment textRotation="90"/>
      <protection hidden="1"/>
    </xf>
    <xf numFmtId="0" fontId="19" fillId="4" borderId="0" xfId="0" applyFont="1" applyFill="1" applyAlignment="1" applyProtection="1">
      <alignment horizontal="left" vertical="top"/>
      <protection hidden="1"/>
    </xf>
    <xf numFmtId="0" fontId="19" fillId="4" borderId="0" xfId="0" applyFont="1" applyFill="1" applyAlignment="1" applyProtection="1">
      <alignment horizontal="right"/>
      <protection hidden="1"/>
    </xf>
    <xf numFmtId="0" fontId="19" fillId="4" borderId="0" xfId="0" quotePrefix="1" applyFont="1" applyFill="1" applyAlignment="1" applyProtection="1">
      <alignment horizontal="right"/>
      <protection hidden="1"/>
    </xf>
    <xf numFmtId="2" fontId="0" fillId="0" borderId="2" xfId="0" applyNumberFormat="1" applyBorder="1" applyAlignment="1">
      <alignment horizontal="center" vertical="center"/>
    </xf>
    <xf numFmtId="14" fontId="0" fillId="0" borderId="2" xfId="0" applyNumberFormat="1" applyBorder="1" applyAlignment="1">
      <alignment horizontal="center" vertical="center"/>
    </xf>
    <xf numFmtId="0" fontId="0" fillId="4" borderId="17" xfId="0" applyFont="1" applyFill="1" applyBorder="1" applyAlignment="1" applyProtection="1">
      <alignment horizontal="center" vertical="center"/>
      <protection hidden="1"/>
    </xf>
    <xf numFmtId="0" fontId="0" fillId="4"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44" fillId="4" borderId="15" xfId="0" applyFont="1" applyFill="1" applyBorder="1" applyAlignment="1" applyProtection="1">
      <alignment vertical="top" wrapText="1"/>
      <protection locked="0"/>
    </xf>
    <xf numFmtId="0" fontId="0" fillId="0" borderId="0" xfId="0" applyFill="1" applyProtection="1">
      <protection hidden="1"/>
    </xf>
    <xf numFmtId="0" fontId="0" fillId="4" borderId="0" xfId="0" applyFill="1" applyProtection="1">
      <protection hidden="1"/>
    </xf>
    <xf numFmtId="0" fontId="1" fillId="4" borderId="0" xfId="0" applyFont="1" applyFill="1" applyAlignment="1" applyProtection="1">
      <alignment horizontal="right"/>
      <protection hidden="1"/>
    </xf>
    <xf numFmtId="0" fontId="0" fillId="4" borderId="0" xfId="0" applyFill="1" applyAlignment="1" applyProtection="1">
      <alignment horizontal="right"/>
      <protection hidden="1"/>
    </xf>
    <xf numFmtId="0" fontId="7" fillId="4" borderId="0" xfId="0" applyFont="1" applyFill="1" applyProtection="1">
      <protection hidden="1"/>
    </xf>
    <xf numFmtId="0" fontId="39" fillId="6" borderId="0" xfId="0" applyFont="1" applyFill="1" applyAlignment="1" applyProtection="1">
      <alignment horizontal="left" vertical="center"/>
      <protection hidden="1"/>
    </xf>
    <xf numFmtId="0" fontId="26" fillId="6" borderId="0" xfId="0" applyFont="1" applyFill="1" applyAlignment="1" applyProtection="1">
      <alignment horizontal="left" vertical="center"/>
      <protection hidden="1"/>
    </xf>
    <xf numFmtId="0" fontId="22" fillId="4" borderId="24" xfId="0" applyFont="1" applyFill="1" applyBorder="1" applyProtection="1">
      <protection hidden="1"/>
    </xf>
    <xf numFmtId="0" fontId="1" fillId="0" borderId="0" xfId="0" applyFont="1" applyAlignment="1" applyProtection="1">
      <alignment textRotation="90"/>
      <protection hidden="1"/>
    </xf>
    <xf numFmtId="0" fontId="1" fillId="4" borderId="0" xfId="0" applyFont="1" applyFill="1" applyAlignment="1" applyProtection="1">
      <alignment textRotation="90"/>
      <protection hidden="1"/>
    </xf>
    <xf numFmtId="0" fontId="11" fillId="4" borderId="0" xfId="0" applyFont="1" applyFill="1" applyAlignment="1" applyProtection="1">
      <alignment horizontal="right" textRotation="90" wrapText="1"/>
      <protection hidden="1"/>
    </xf>
    <xf numFmtId="0" fontId="7" fillId="4" borderId="0" xfId="0" applyFont="1" applyFill="1" applyAlignment="1" applyProtection="1">
      <alignment horizontal="center"/>
      <protection hidden="1"/>
    </xf>
    <xf numFmtId="0" fontId="0" fillId="0" borderId="0" xfId="0" applyProtection="1">
      <protection hidden="1"/>
    </xf>
    <xf numFmtId="0" fontId="22" fillId="4" borderId="0" xfId="0" applyFont="1" applyFill="1" applyAlignment="1" applyProtection="1">
      <alignment wrapText="1"/>
      <protection hidden="1"/>
    </xf>
    <xf numFmtId="0" fontId="6" fillId="4" borderId="0" xfId="0" applyFont="1" applyFill="1" applyBorder="1" applyAlignment="1" applyProtection="1">
      <alignment horizontal="center" textRotation="90" wrapText="1"/>
      <protection hidden="1"/>
    </xf>
    <xf numFmtId="0" fontId="10" fillId="4" borderId="0" xfId="0" applyFont="1" applyFill="1" applyBorder="1" applyAlignment="1" applyProtection="1">
      <alignment horizontal="center"/>
      <protection hidden="1"/>
    </xf>
    <xf numFmtId="0" fontId="10" fillId="4" borderId="0" xfId="0" applyFont="1" applyFill="1" applyAlignment="1" applyProtection="1">
      <alignment horizontal="right"/>
      <protection hidden="1"/>
    </xf>
    <xf numFmtId="0" fontId="31" fillId="4" borderId="7" xfId="0" applyFont="1" applyFill="1" applyBorder="1" applyAlignment="1" applyProtection="1">
      <alignment horizontal="right" wrapText="1"/>
      <protection hidden="1"/>
    </xf>
    <xf numFmtId="0" fontId="32" fillId="4" borderId="7" xfId="0" applyFont="1" applyFill="1" applyBorder="1" applyAlignment="1" applyProtection="1">
      <alignment horizontal="center" textRotation="90"/>
      <protection hidden="1"/>
    </xf>
    <xf numFmtId="0" fontId="0" fillId="4" borderId="7" xfId="0" applyFill="1" applyBorder="1" applyAlignment="1" applyProtection="1">
      <alignment horizontal="center"/>
      <protection hidden="1"/>
    </xf>
    <xf numFmtId="0" fontId="0" fillId="4" borderId="7" xfId="0" applyFill="1" applyBorder="1" applyAlignment="1" applyProtection="1">
      <alignment horizontal="center" textRotation="90"/>
      <protection hidden="1"/>
    </xf>
    <xf numFmtId="0" fontId="33" fillId="4" borderId="7" xfId="0" applyFont="1" applyFill="1" applyBorder="1" applyAlignment="1" applyProtection="1">
      <alignment horizontal="center" textRotation="90"/>
      <protection hidden="1"/>
    </xf>
    <xf numFmtId="0" fontId="30" fillId="4" borderId="7" xfId="0" applyFont="1" applyFill="1" applyBorder="1" applyAlignment="1" applyProtection="1">
      <alignment horizontal="center" textRotation="90" wrapText="1"/>
      <protection hidden="1"/>
    </xf>
    <xf numFmtId="0" fontId="0" fillId="4" borderId="0" xfId="0" applyFill="1" applyAlignment="1" applyProtection="1">
      <alignment textRotation="90"/>
      <protection hidden="1"/>
    </xf>
    <xf numFmtId="0" fontId="0" fillId="4" borderId="7" xfId="0" applyFill="1" applyBorder="1" applyProtection="1">
      <protection hidden="1"/>
    </xf>
    <xf numFmtId="0" fontId="5" fillId="4" borderId="7" xfId="0" applyFont="1" applyFill="1" applyBorder="1" applyAlignment="1" applyProtection="1">
      <alignment horizontal="center" textRotation="90" wrapText="1"/>
      <protection hidden="1"/>
    </xf>
    <xf numFmtId="0" fontId="34" fillId="4" borderId="7" xfId="0" applyFont="1" applyFill="1" applyBorder="1" applyAlignment="1" applyProtection="1">
      <alignment horizontal="center" textRotation="90" wrapText="1"/>
      <protection hidden="1"/>
    </xf>
    <xf numFmtId="0" fontId="0" fillId="4" borderId="0" xfId="0" applyFill="1" applyBorder="1" applyProtection="1">
      <protection hidden="1"/>
    </xf>
    <xf numFmtId="0" fontId="1" fillId="0" borderId="0" xfId="0" applyFont="1" applyProtection="1">
      <protection hidden="1"/>
    </xf>
    <xf numFmtId="0" fontId="1" fillId="4" borderId="0" xfId="0" applyFont="1" applyFill="1" applyProtection="1">
      <protection hidden="1"/>
    </xf>
    <xf numFmtId="0" fontId="21" fillId="4" borderId="0" xfId="0" applyFont="1" applyFill="1" applyProtection="1">
      <protection hidden="1"/>
    </xf>
    <xf numFmtId="0" fontId="2" fillId="4" borderId="0" xfId="0" applyFont="1" applyFill="1" applyProtection="1">
      <protection hidden="1"/>
    </xf>
    <xf numFmtId="0" fontId="35" fillId="4" borderId="0" xfId="0" applyFont="1" applyFill="1" applyProtection="1">
      <protection hidden="1"/>
    </xf>
    <xf numFmtId="0" fontId="0" fillId="3" borderId="0" xfId="0" applyFill="1" applyProtection="1">
      <protection hidden="1"/>
    </xf>
    <xf numFmtId="2" fontId="1" fillId="0" borderId="0" xfId="0" applyNumberFormat="1" applyFont="1" applyProtection="1">
      <protection hidden="1"/>
    </xf>
    <xf numFmtId="0" fontId="21" fillId="4" borderId="0" xfId="0" applyFont="1" applyFill="1" applyAlignment="1" applyProtection="1">
      <alignment wrapText="1"/>
      <protection hidden="1"/>
    </xf>
    <xf numFmtId="0" fontId="13" fillId="4" borderId="0" xfId="0" applyFont="1" applyFill="1" applyAlignment="1" applyProtection="1">
      <alignment horizontal="right"/>
      <protection hidden="1"/>
    </xf>
    <xf numFmtId="0" fontId="10" fillId="2" borderId="0" xfId="0" applyFont="1" applyFill="1" applyAlignment="1" applyProtection="1">
      <alignment horizontal="right"/>
      <protection hidden="1"/>
    </xf>
    <xf numFmtId="0" fontId="7" fillId="4" borderId="0" xfId="0" applyFont="1" applyFill="1" applyAlignment="1" applyProtection="1">
      <alignment horizontal="left" vertical="top"/>
      <protection hidden="1"/>
    </xf>
    <xf numFmtId="0" fontId="7" fillId="4" borderId="0" xfId="0" applyFont="1" applyFill="1" applyAlignment="1" applyProtection="1">
      <alignment horizontal="left" vertical="top" wrapText="1"/>
      <protection hidden="1"/>
    </xf>
    <xf numFmtId="0" fontId="20" fillId="6" borderId="5" xfId="0" applyFont="1" applyFill="1" applyBorder="1" applyProtection="1">
      <protection hidden="1"/>
    </xf>
    <xf numFmtId="0" fontId="1" fillId="7" borderId="5"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4" borderId="6" xfId="0" applyFill="1" applyBorder="1" applyAlignment="1" applyProtection="1">
      <alignment horizontal="center" vertical="center"/>
      <protection hidden="1"/>
    </xf>
    <xf numFmtId="0" fontId="12" fillId="4" borderId="3" xfId="0" applyFont="1" applyFill="1" applyBorder="1" applyAlignment="1" applyProtection="1">
      <alignment horizontal="center" vertical="center"/>
      <protection hidden="1"/>
    </xf>
    <xf numFmtId="0" fontId="0" fillId="4" borderId="0" xfId="0" applyFont="1" applyFill="1" applyAlignment="1" applyProtection="1">
      <alignment horizontal="right"/>
      <protection hidden="1"/>
    </xf>
    <xf numFmtId="0" fontId="0" fillId="0" borderId="0" xfId="0" quotePrefix="1" applyProtection="1">
      <protection hidden="1"/>
    </xf>
    <xf numFmtId="0" fontId="20" fillId="6" borderId="2" xfId="0" applyFont="1" applyFill="1" applyBorder="1" applyAlignment="1" applyProtection="1">
      <alignment horizontal="left" vertical="center" wrapText="1"/>
      <protection hidden="1"/>
    </xf>
    <xf numFmtId="0" fontId="0" fillId="4" borderId="5" xfId="0" applyFill="1" applyBorder="1" applyAlignment="1" applyProtection="1">
      <alignment horizontal="center" vertical="center"/>
      <protection hidden="1"/>
    </xf>
    <xf numFmtId="0" fontId="1" fillId="7" borderId="2" xfId="0" applyFont="1"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12" fillId="4" borderId="2" xfId="0" applyFont="1" applyFill="1" applyBorder="1" applyAlignment="1" applyProtection="1">
      <alignment horizontal="center" vertical="center"/>
      <protection hidden="1"/>
    </xf>
    <xf numFmtId="164" fontId="13" fillId="2" borderId="2" xfId="0" applyNumberFormat="1" applyFont="1" applyFill="1" applyBorder="1" applyAlignment="1" applyProtection="1">
      <alignment horizontal="center" vertical="center"/>
      <protection hidden="1"/>
    </xf>
    <xf numFmtId="0" fontId="0" fillId="4" borderId="4" xfId="0" applyFill="1" applyBorder="1" applyProtection="1">
      <protection hidden="1"/>
    </xf>
    <xf numFmtId="0" fontId="7" fillId="4" borderId="0" xfId="0" applyFont="1" applyFill="1" applyAlignment="1" applyProtection="1">
      <alignment horizontal="right"/>
      <protection hidden="1"/>
    </xf>
    <xf numFmtId="0" fontId="0" fillId="4" borderId="2" xfId="0" applyFill="1" applyBorder="1" applyProtection="1">
      <protection hidden="1"/>
    </xf>
    <xf numFmtId="0" fontId="33" fillId="4" borderId="0" xfId="0" applyFont="1" applyFill="1" applyProtection="1">
      <protection hidden="1"/>
    </xf>
    <xf numFmtId="0" fontId="0" fillId="3" borderId="0" xfId="0" applyFill="1" applyBorder="1" applyProtection="1">
      <protection hidden="1"/>
    </xf>
    <xf numFmtId="0" fontId="0" fillId="6" borderId="2" xfId="0" applyFill="1" applyBorder="1" applyAlignment="1" applyProtection="1">
      <alignment horizontal="center" vertical="center" wrapText="1"/>
      <protection hidden="1"/>
    </xf>
    <xf numFmtId="0" fontId="19" fillId="4" borderId="0" xfId="0" applyFont="1" applyFill="1" applyProtection="1">
      <protection hidden="1"/>
    </xf>
    <xf numFmtId="0" fontId="1" fillId="4" borderId="0" xfId="0" applyFont="1" applyFill="1" applyAlignment="1" applyProtection="1">
      <alignment horizontal="center"/>
      <protection hidden="1"/>
    </xf>
    <xf numFmtId="0" fontId="2" fillId="4" borderId="0" xfId="0" applyFont="1" applyFill="1" applyAlignment="1" applyProtection="1">
      <alignment horizontal="left"/>
      <protection hidden="1"/>
    </xf>
    <xf numFmtId="0" fontId="35" fillId="4" borderId="0" xfId="0" applyFont="1" applyFill="1" applyAlignment="1" applyProtection="1">
      <alignment horizontal="left"/>
      <protection hidden="1"/>
    </xf>
    <xf numFmtId="0" fontId="13" fillId="4" borderId="0" xfId="0" applyFont="1" applyFill="1" applyAlignment="1" applyProtection="1">
      <alignment horizontal="center" vertical="center"/>
      <protection hidden="1"/>
    </xf>
    <xf numFmtId="0" fontId="0" fillId="3" borderId="0" xfId="0" applyFill="1" applyAlignment="1" applyProtection="1">
      <alignment horizontal="right" vertical="center"/>
      <protection hidden="1"/>
    </xf>
    <xf numFmtId="0" fontId="0" fillId="3" borderId="0" xfId="0" applyFill="1" applyAlignment="1" applyProtection="1">
      <alignment vertical="center"/>
      <protection hidden="1"/>
    </xf>
    <xf numFmtId="0" fontId="0" fillId="3" borderId="6" xfId="0" applyFill="1" applyBorder="1" applyAlignment="1" applyProtection="1">
      <alignment vertical="center"/>
      <protection hidden="1"/>
    </xf>
    <xf numFmtId="0" fontId="0" fillId="4" borderId="0" xfId="0" applyFill="1" applyAlignment="1" applyProtection="1">
      <alignment horizontal="center" vertical="center"/>
      <protection hidden="1"/>
    </xf>
    <xf numFmtId="0" fontId="13" fillId="4" borderId="0" xfId="0" applyFont="1" applyFill="1" applyBorder="1" applyAlignment="1" applyProtection="1">
      <alignment horizontal="center" vertical="center"/>
      <protection hidden="1"/>
    </xf>
    <xf numFmtId="0" fontId="0" fillId="4" borderId="5" xfId="0" applyFill="1" applyBorder="1" applyProtection="1">
      <protection hidden="1"/>
    </xf>
    <xf numFmtId="0" fontId="0" fillId="4" borderId="20" xfId="0" applyFill="1" applyBorder="1" applyProtection="1">
      <protection hidden="1"/>
    </xf>
    <xf numFmtId="0" fontId="0" fillId="3" borderId="0" xfId="0" applyFill="1" applyBorder="1" applyAlignment="1" applyProtection="1">
      <alignment vertical="center"/>
      <protection hidden="1"/>
    </xf>
    <xf numFmtId="0" fontId="0" fillId="4" borderId="4" xfId="0" applyFill="1" applyBorder="1" applyAlignment="1" applyProtection="1">
      <alignment horizontal="center" vertical="center"/>
      <protection hidden="1"/>
    </xf>
    <xf numFmtId="0" fontId="0" fillId="4" borderId="0" xfId="0" applyFill="1" applyAlignment="1" applyProtection="1">
      <alignment horizontal="center" vertical="center" wrapText="1"/>
      <protection hidden="1"/>
    </xf>
    <xf numFmtId="0" fontId="10" fillId="4" borderId="0" xfId="0" applyFont="1" applyFill="1" applyAlignment="1" applyProtection="1">
      <alignment horizontal="center" vertical="center"/>
      <protection hidden="1"/>
    </xf>
    <xf numFmtId="2" fontId="0" fillId="4" borderId="0" xfId="0" applyNumberFormat="1" applyFill="1" applyAlignment="1" applyProtection="1">
      <alignment horizontal="center" vertical="center"/>
      <protection hidden="1"/>
    </xf>
    <xf numFmtId="164" fontId="0" fillId="0" borderId="0" xfId="0" applyNumberFormat="1" applyFill="1" applyAlignment="1" applyProtection="1">
      <alignment horizontal="center" vertical="center"/>
      <protection hidden="1"/>
    </xf>
    <xf numFmtId="0" fontId="0" fillId="3" borderId="1" xfId="0" applyFill="1" applyBorder="1" applyAlignment="1" applyProtection="1">
      <alignment vertical="center"/>
      <protection hidden="1"/>
    </xf>
    <xf numFmtId="0" fontId="0" fillId="4" borderId="16"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20" fillId="6" borderId="2" xfId="0" applyFont="1" applyFill="1" applyBorder="1" applyAlignment="1" applyProtection="1">
      <alignment horizontal="left" vertical="center"/>
      <protection hidden="1"/>
    </xf>
    <xf numFmtId="0" fontId="0" fillId="6" borderId="2" xfId="0" applyFill="1" applyBorder="1" applyAlignment="1" applyProtection="1">
      <alignment horizontal="center" vertical="center"/>
      <protection hidden="1"/>
    </xf>
    <xf numFmtId="0" fontId="2" fillId="3" borderId="0" xfId="0" applyFont="1" applyFill="1" applyProtection="1">
      <protection hidden="1"/>
    </xf>
    <xf numFmtId="0" fontId="0" fillId="4" borderId="0" xfId="0" applyFont="1" applyFill="1" applyAlignment="1" applyProtection="1">
      <alignment horizontal="center" vertical="center"/>
      <protection hidden="1"/>
    </xf>
    <xf numFmtId="0" fontId="5" fillId="3" borderId="1" xfId="0" applyFont="1" applyFill="1" applyBorder="1" applyAlignment="1" applyProtection="1">
      <alignment vertical="center"/>
      <protection hidden="1"/>
    </xf>
    <xf numFmtId="0" fontId="21" fillId="4" borderId="0" xfId="0" applyFont="1" applyFill="1" applyBorder="1" applyAlignment="1" applyProtection="1">
      <alignment horizontal="left"/>
      <protection hidden="1"/>
    </xf>
    <xf numFmtId="0" fontId="10" fillId="4" borderId="0" xfId="0" applyFont="1" applyFill="1" applyBorder="1" applyAlignment="1" applyProtection="1">
      <alignment horizontal="center" vertical="center"/>
      <protection hidden="1"/>
    </xf>
    <xf numFmtId="2" fontId="0" fillId="4" borderId="0" xfId="0" applyNumberFormat="1" applyFill="1" applyBorder="1" applyAlignment="1" applyProtection="1">
      <alignment horizontal="center" vertical="center"/>
      <protection hidden="1"/>
    </xf>
    <xf numFmtId="0" fontId="21" fillId="4" borderId="0" xfId="0" applyFont="1" applyFill="1" applyAlignment="1" applyProtection="1">
      <alignment horizontal="left" vertical="top" wrapText="1"/>
      <protection hidden="1"/>
    </xf>
    <xf numFmtId="0" fontId="0" fillId="0" borderId="0" xfId="0" applyFill="1" applyAlignment="1" applyProtection="1">
      <alignment vertical="top"/>
      <protection hidden="1"/>
    </xf>
    <xf numFmtId="0" fontId="0" fillId="0" borderId="0" xfId="0" applyFill="1" applyAlignment="1" applyProtection="1">
      <alignment horizontal="right"/>
      <protection hidden="1"/>
    </xf>
    <xf numFmtId="0" fontId="0" fillId="4" borderId="0" xfId="0" applyFont="1" applyFill="1" applyAlignment="1" applyProtection="1">
      <alignment horizontal="left"/>
      <protection hidden="1"/>
    </xf>
    <xf numFmtId="0" fontId="33" fillId="4" borderId="0" xfId="0" applyFont="1" applyFill="1" applyAlignment="1" applyProtection="1">
      <alignment horizontal="right" vertical="center"/>
      <protection hidden="1"/>
    </xf>
    <xf numFmtId="164" fontId="0" fillId="0" borderId="0" xfId="0" applyNumberFormat="1" applyFill="1" applyAlignment="1" applyProtection="1">
      <alignment horizontal="right"/>
      <protection hidden="1"/>
    </xf>
    <xf numFmtId="0" fontId="8" fillId="4" borderId="0" xfId="0" applyFont="1" applyFill="1" applyProtection="1">
      <protection hidden="1"/>
    </xf>
    <xf numFmtId="0" fontId="23" fillId="6" borderId="9" xfId="0" applyFont="1" applyFill="1" applyBorder="1" applyAlignment="1" applyProtection="1">
      <alignment horizontal="center" vertical="center"/>
      <protection hidden="1"/>
    </xf>
    <xf numFmtId="0" fontId="23" fillId="6" borderId="7" xfId="0" applyFont="1" applyFill="1" applyBorder="1" applyAlignment="1" applyProtection="1">
      <alignment horizontal="center" vertical="center"/>
      <protection hidden="1"/>
    </xf>
    <xf numFmtId="0" fontId="0" fillId="0" borderId="0" xfId="0" applyAlignment="1" applyProtection="1">
      <alignment horizontal="right"/>
      <protection hidden="1"/>
    </xf>
    <xf numFmtId="0" fontId="26" fillId="6" borderId="8" xfId="0" applyFont="1" applyFill="1" applyBorder="1" applyAlignment="1" applyProtection="1">
      <alignment horizontal="center" vertical="center"/>
      <protection hidden="1"/>
    </xf>
    <xf numFmtId="0" fontId="25" fillId="6" borderId="9" xfId="0" applyFont="1" applyFill="1" applyBorder="1" applyProtection="1">
      <protection hidden="1"/>
    </xf>
    <xf numFmtId="0" fontId="33" fillId="4" borderId="0" xfId="0" applyFont="1" applyFill="1" applyAlignment="1" applyProtection="1">
      <alignment horizontal="center" vertical="center" wrapText="1"/>
      <protection hidden="1"/>
    </xf>
    <xf numFmtId="0" fontId="23" fillId="6" borderId="0" xfId="0" applyFont="1" applyFill="1" applyBorder="1" applyAlignment="1" applyProtection="1">
      <alignment horizontal="left" vertical="center"/>
      <protection hidden="1"/>
    </xf>
    <xf numFmtId="0" fontId="14" fillId="4" borderId="0" xfId="0" applyFont="1" applyFill="1" applyAlignment="1" applyProtection="1">
      <alignment horizontal="center" vertical="center" wrapText="1"/>
      <protection hidden="1"/>
    </xf>
    <xf numFmtId="0" fontId="23" fillId="6" borderId="7" xfId="0" applyFont="1" applyFill="1" applyBorder="1" applyAlignment="1" applyProtection="1">
      <alignment horizontal="left" vertical="center"/>
      <protection hidden="1"/>
    </xf>
    <xf numFmtId="0" fontId="1" fillId="4" borderId="0" xfId="0" applyFont="1" applyFill="1" applyAlignment="1" applyProtection="1">
      <alignment horizontal="right" vertical="top"/>
      <protection hidden="1"/>
    </xf>
    <xf numFmtId="0" fontId="19" fillId="4" borderId="6" xfId="0" applyFont="1" applyFill="1" applyBorder="1" applyAlignment="1" applyProtection="1">
      <alignment horizontal="center" vertical="center"/>
      <protection hidden="1"/>
    </xf>
    <xf numFmtId="0" fontId="0" fillId="4" borderId="0" xfId="0" applyFont="1" applyFill="1" applyBorder="1" applyProtection="1">
      <protection hidden="1"/>
    </xf>
    <xf numFmtId="0" fontId="35" fillId="4" borderId="0" xfId="0" applyFont="1" applyFill="1" applyBorder="1" applyAlignment="1" applyProtection="1">
      <alignment horizontal="right" vertical="center"/>
      <protection hidden="1"/>
    </xf>
    <xf numFmtId="0" fontId="2" fillId="4" borderId="0" xfId="0" applyFont="1" applyFill="1" applyBorder="1" applyProtection="1">
      <protection hidden="1"/>
    </xf>
    <xf numFmtId="0" fontId="5" fillId="4" borderId="0" xfId="0" applyFont="1" applyFill="1" applyBorder="1" applyAlignment="1" applyProtection="1">
      <alignment horizontal="center" vertical="center"/>
      <protection hidden="1"/>
    </xf>
    <xf numFmtId="0" fontId="6" fillId="4" borderId="0" xfId="0" applyFont="1" applyFill="1" applyBorder="1" applyProtection="1">
      <protection hidden="1"/>
    </xf>
    <xf numFmtId="0" fontId="6" fillId="4"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7" fillId="4" borderId="0" xfId="0" applyFont="1" applyFill="1" applyBorder="1" applyProtection="1">
      <protection hidden="1"/>
    </xf>
    <xf numFmtId="0" fontId="0" fillId="4" borderId="1" xfId="0" applyFill="1" applyBorder="1" applyProtection="1">
      <protection hidden="1"/>
    </xf>
    <xf numFmtId="0" fontId="1" fillId="4" borderId="0" xfId="0" applyFont="1" applyFill="1" applyBorder="1" applyAlignment="1" applyProtection="1">
      <alignment horizontal="right"/>
      <protection hidden="1"/>
    </xf>
    <xf numFmtId="0" fontId="0" fillId="4" borderId="16" xfId="0" applyFont="1" applyFill="1" applyBorder="1" applyAlignment="1" applyProtection="1">
      <alignment horizontal="center" vertical="center"/>
      <protection hidden="1"/>
    </xf>
    <xf numFmtId="0" fontId="44" fillId="4" borderId="15" xfId="0" applyFont="1" applyFill="1" applyBorder="1" applyAlignment="1" applyProtection="1">
      <alignment vertical="top" wrapText="1"/>
      <protection hidden="1"/>
    </xf>
    <xf numFmtId="0" fontId="20" fillId="4" borderId="3" xfId="0" applyFont="1" applyFill="1" applyBorder="1" applyAlignment="1" applyProtection="1">
      <alignment vertical="top" wrapText="1"/>
      <protection hidden="1"/>
    </xf>
    <xf numFmtId="0" fontId="0" fillId="0" borderId="0" xfId="0" applyFill="1" applyBorder="1" applyProtection="1">
      <protection hidden="1"/>
    </xf>
    <xf numFmtId="0" fontId="40" fillId="4" borderId="0" xfId="0" applyFont="1" applyFill="1" applyBorder="1" applyAlignment="1" applyProtection="1">
      <alignment horizontal="right" vertical="center" wrapText="1"/>
      <protection hidden="1"/>
    </xf>
    <xf numFmtId="0" fontId="3" fillId="4" borderId="0" xfId="0" applyFont="1" applyFill="1" applyBorder="1" applyAlignment="1" applyProtection="1">
      <alignment vertical="center" wrapText="1"/>
      <protection hidden="1"/>
    </xf>
    <xf numFmtId="0" fontId="4" fillId="4" borderId="0" xfId="0" applyFont="1" applyFill="1" applyBorder="1" applyAlignment="1" applyProtection="1">
      <alignment vertical="center" wrapText="1"/>
      <protection hidden="1"/>
    </xf>
    <xf numFmtId="0" fontId="19" fillId="4" borderId="0" xfId="0" applyFont="1" applyFill="1" applyBorder="1" applyProtection="1">
      <protection hidden="1"/>
    </xf>
    <xf numFmtId="0" fontId="40" fillId="4" borderId="0" xfId="0" applyFont="1" applyFill="1" applyAlignment="1" applyProtection="1">
      <alignment horizontal="right" vertical="center" wrapText="1"/>
      <protection hidden="1"/>
    </xf>
    <xf numFmtId="0" fontId="3" fillId="4" borderId="0" xfId="0" applyFont="1" applyFill="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0" fillId="0" borderId="0" xfId="0" applyFont="1" applyFill="1" applyAlignment="1" applyProtection="1">
      <alignment horizontal="right" vertical="center" wrapText="1"/>
      <protection hidden="1"/>
    </xf>
    <xf numFmtId="0" fontId="3" fillId="0" borderId="0" xfId="0" applyFont="1" applyFill="1" applyAlignment="1" applyProtection="1">
      <alignment vertical="center" wrapText="1"/>
      <protection hidden="1"/>
    </xf>
    <xf numFmtId="0" fontId="7" fillId="0" borderId="0" xfId="0" applyFont="1" applyFill="1" applyProtection="1">
      <protection hidden="1"/>
    </xf>
    <xf numFmtId="0" fontId="1" fillId="0" borderId="0" xfId="0" applyFont="1" applyFill="1" applyAlignment="1" applyProtection="1">
      <alignment horizontal="right"/>
      <protection hidden="1"/>
    </xf>
    <xf numFmtId="0" fontId="26" fillId="0" borderId="0" xfId="0" applyFont="1" applyFill="1" applyAlignment="1" applyProtection="1">
      <alignment horizontal="left" vertical="center"/>
      <protection hidden="1"/>
    </xf>
    <xf numFmtId="0" fontId="39" fillId="0" borderId="0" xfId="0" applyFont="1" applyFill="1" applyAlignment="1" applyProtection="1">
      <alignment horizontal="left" vertical="center"/>
      <protection hidden="1"/>
    </xf>
    <xf numFmtId="0" fontId="22" fillId="0" borderId="25" xfId="0" applyFont="1" applyFill="1" applyBorder="1" applyAlignment="1" applyProtection="1">
      <alignment horizontal="left" vertical="center"/>
      <protection hidden="1"/>
    </xf>
    <xf numFmtId="0" fontId="49" fillId="0" borderId="25" xfId="0" applyFont="1" applyFill="1" applyBorder="1" applyProtection="1">
      <protection hidden="1"/>
    </xf>
    <xf numFmtId="0" fontId="22" fillId="0" borderId="26" xfId="0" applyFont="1" applyFill="1" applyBorder="1" applyAlignment="1" applyProtection="1">
      <alignment horizontal="left" vertical="center"/>
      <protection hidden="1"/>
    </xf>
    <xf numFmtId="0" fontId="12" fillId="4" borderId="22" xfId="0" applyFont="1" applyFill="1" applyBorder="1" applyAlignment="1" applyProtection="1">
      <alignment horizontal="center" vertical="center"/>
      <protection hidden="1"/>
    </xf>
    <xf numFmtId="0" fontId="43" fillId="4" borderId="34" xfId="0" applyFont="1" applyFill="1" applyBorder="1" applyAlignment="1" applyProtection="1">
      <alignment vertical="top"/>
      <protection locked="0" hidden="1"/>
    </xf>
    <xf numFmtId="0" fontId="47" fillId="4" borderId="34" xfId="0" applyFont="1" applyFill="1" applyBorder="1" applyAlignment="1" applyProtection="1">
      <alignment vertical="top"/>
      <protection locked="0" hidden="1"/>
    </xf>
    <xf numFmtId="0" fontId="0" fillId="3" borderId="34" xfId="0" applyFill="1" applyBorder="1" applyAlignment="1" applyProtection="1">
      <alignment vertical="center"/>
      <protection hidden="1"/>
    </xf>
    <xf numFmtId="0" fontId="43" fillId="4" borderId="36" xfId="0" applyFont="1" applyFill="1" applyBorder="1" applyAlignment="1" applyProtection="1">
      <alignment wrapText="1"/>
      <protection hidden="1"/>
    </xf>
    <xf numFmtId="0" fontId="43" fillId="4" borderId="0" xfId="0" applyFont="1" applyFill="1" applyBorder="1" applyAlignment="1" applyProtection="1">
      <alignment wrapText="1"/>
      <protection hidden="1"/>
    </xf>
    <xf numFmtId="0" fontId="0" fillId="4" borderId="37" xfId="0" applyFont="1" applyFill="1" applyBorder="1" applyAlignment="1" applyProtection="1">
      <alignment horizontal="center" vertical="center"/>
      <protection hidden="1"/>
    </xf>
    <xf numFmtId="0" fontId="20" fillId="6" borderId="2" xfId="0" applyFont="1" applyFill="1" applyBorder="1" applyAlignment="1" applyProtection="1">
      <alignment horizontal="left" vertical="center" wrapText="1"/>
    </xf>
    <xf numFmtId="0" fontId="1" fillId="4" borderId="0" xfId="0" applyFont="1" applyFill="1" applyAlignment="1" applyProtection="1">
      <alignment horizontal="right"/>
    </xf>
    <xf numFmtId="0" fontId="0" fillId="4" borderId="0" xfId="0" applyFill="1" applyAlignment="1" applyProtection="1">
      <alignment horizontal="right"/>
    </xf>
    <xf numFmtId="0" fontId="39" fillId="6" borderId="0" xfId="0" applyFont="1" applyFill="1" applyAlignment="1" applyProtection="1">
      <alignment horizontal="left" vertical="center"/>
    </xf>
    <xf numFmtId="0" fontId="26" fillId="6" borderId="0" xfId="0" applyFont="1" applyFill="1" applyAlignment="1" applyProtection="1">
      <alignment horizontal="left" vertical="center"/>
    </xf>
    <xf numFmtId="0" fontId="22" fillId="4" borderId="24" xfId="0" applyFont="1" applyFill="1" applyBorder="1" applyProtection="1"/>
    <xf numFmtId="0" fontId="0" fillId="4" borderId="25" xfId="0" applyFill="1" applyBorder="1" applyProtection="1"/>
    <xf numFmtId="0" fontId="1" fillId="4" borderId="25" xfId="0" applyFont="1" applyFill="1" applyBorder="1" applyAlignment="1" applyProtection="1">
      <alignment horizontal="right"/>
    </xf>
    <xf numFmtId="0" fontId="0" fillId="4" borderId="25" xfId="0" applyFill="1" applyBorder="1" applyAlignment="1" applyProtection="1">
      <alignment horizontal="right"/>
    </xf>
    <xf numFmtId="0" fontId="0" fillId="4" borderId="26" xfId="0" applyFill="1" applyBorder="1" applyAlignment="1" applyProtection="1">
      <alignment horizontal="right"/>
    </xf>
    <xf numFmtId="0" fontId="1" fillId="4" borderId="0" xfId="0" applyFont="1" applyFill="1" applyAlignment="1" applyProtection="1">
      <alignment textRotation="90"/>
    </xf>
    <xf numFmtId="0" fontId="37" fillId="4" borderId="0" xfId="0" applyFont="1" applyFill="1" applyBorder="1" applyAlignment="1" applyProtection="1">
      <alignment horizontal="left" vertical="center" wrapText="1"/>
    </xf>
    <xf numFmtId="0" fontId="22" fillId="4" borderId="0" xfId="0" applyFont="1" applyFill="1" applyAlignment="1" applyProtection="1">
      <alignment wrapText="1"/>
    </xf>
    <xf numFmtId="0" fontId="6" fillId="4" borderId="0" xfId="0" applyFont="1" applyFill="1" applyBorder="1" applyAlignment="1" applyProtection="1">
      <alignment horizontal="center" textRotation="90" wrapText="1"/>
    </xf>
    <xf numFmtId="0" fontId="10" fillId="4" borderId="0" xfId="0" applyFont="1" applyFill="1" applyBorder="1" applyAlignment="1" applyProtection="1">
      <alignment horizontal="center"/>
    </xf>
    <xf numFmtId="0" fontId="31" fillId="4" borderId="7" xfId="0" applyFont="1" applyFill="1" applyBorder="1" applyAlignment="1" applyProtection="1">
      <alignment horizontal="right" wrapText="1"/>
    </xf>
    <xf numFmtId="0" fontId="32" fillId="4" borderId="7" xfId="0" applyFont="1" applyFill="1" applyBorder="1" applyAlignment="1" applyProtection="1">
      <alignment horizontal="center" textRotation="90"/>
    </xf>
    <xf numFmtId="0" fontId="0" fillId="4" borderId="7" xfId="0" applyFill="1" applyBorder="1" applyAlignment="1" applyProtection="1">
      <alignment horizontal="center"/>
    </xf>
    <xf numFmtId="0" fontId="0" fillId="4" borderId="7" xfId="0" applyFill="1" applyBorder="1" applyAlignment="1" applyProtection="1">
      <alignment horizontal="center" textRotation="90"/>
    </xf>
    <xf numFmtId="0" fontId="33" fillId="4" borderId="7" xfId="0" applyFont="1" applyFill="1" applyBorder="1" applyAlignment="1" applyProtection="1">
      <alignment horizontal="center" textRotation="90"/>
    </xf>
    <xf numFmtId="0" fontId="30" fillId="4" borderId="7" xfId="0" applyFont="1" applyFill="1" applyBorder="1" applyAlignment="1" applyProtection="1">
      <alignment horizontal="center" textRotation="90" wrapText="1"/>
    </xf>
    <xf numFmtId="0" fontId="0" fillId="4" borderId="0" xfId="0" applyFill="1" applyAlignment="1" applyProtection="1">
      <alignment textRotation="90"/>
    </xf>
    <xf numFmtId="0" fontId="19" fillId="4" borderId="0" xfId="0" applyFont="1" applyFill="1" applyAlignment="1" applyProtection="1">
      <alignment textRotation="90"/>
    </xf>
    <xf numFmtId="0" fontId="0" fillId="4" borderId="7" xfId="0" applyFill="1" applyBorder="1" applyProtection="1"/>
    <xf numFmtId="0" fontId="5" fillId="4" borderId="7" xfId="0" applyFont="1" applyFill="1" applyBorder="1" applyAlignment="1" applyProtection="1">
      <alignment horizontal="center" textRotation="90" wrapText="1"/>
    </xf>
    <xf numFmtId="0" fontId="34" fillId="4" borderId="7" xfId="0" applyFont="1" applyFill="1" applyBorder="1" applyAlignment="1" applyProtection="1">
      <alignment horizontal="center" textRotation="90" wrapText="1"/>
    </xf>
    <xf numFmtId="0" fontId="31" fillId="4" borderId="0" xfId="0" applyFont="1" applyFill="1" applyBorder="1" applyAlignment="1" applyProtection="1">
      <alignment horizontal="right" wrapText="1"/>
    </xf>
    <xf numFmtId="0" fontId="32" fillId="4" borderId="0" xfId="0" applyFont="1" applyFill="1" applyBorder="1" applyAlignment="1" applyProtection="1">
      <alignment horizontal="center" textRotation="90"/>
    </xf>
    <xf numFmtId="0" fontId="0" fillId="4" borderId="0" xfId="0" applyFill="1" applyBorder="1" applyAlignment="1" applyProtection="1">
      <alignment horizontal="center"/>
    </xf>
    <xf numFmtId="0" fontId="0" fillId="4" borderId="0" xfId="0" applyFill="1" applyBorder="1" applyAlignment="1" applyProtection="1">
      <alignment horizontal="center" textRotation="90"/>
    </xf>
    <xf numFmtId="0" fontId="33" fillId="4" borderId="0" xfId="0" applyFont="1" applyFill="1" applyBorder="1" applyAlignment="1" applyProtection="1">
      <alignment horizontal="center" textRotation="90"/>
    </xf>
    <xf numFmtId="0" fontId="30" fillId="4" borderId="0" xfId="0" applyFont="1" applyFill="1" applyBorder="1" applyAlignment="1" applyProtection="1">
      <alignment horizontal="center" textRotation="90" wrapText="1"/>
    </xf>
    <xf numFmtId="0" fontId="5" fillId="4" borderId="0" xfId="0" applyFont="1" applyFill="1" applyBorder="1" applyAlignment="1" applyProtection="1">
      <alignment horizontal="center" textRotation="90" wrapText="1"/>
    </xf>
    <xf numFmtId="0" fontId="32" fillId="4" borderId="0" xfId="0" applyFont="1" applyFill="1" applyBorder="1" applyAlignment="1" applyProtection="1">
      <alignment horizontal="center" textRotation="90" wrapText="1"/>
    </xf>
    <xf numFmtId="0" fontId="34" fillId="4" borderId="0" xfId="0" applyFont="1" applyFill="1" applyBorder="1" applyAlignment="1" applyProtection="1">
      <alignment horizontal="center" textRotation="90" wrapText="1"/>
    </xf>
    <xf numFmtId="0" fontId="1" fillId="4" borderId="0" xfId="0" applyFont="1" applyFill="1" applyProtection="1"/>
    <xf numFmtId="0" fontId="21" fillId="4" borderId="0" xfId="0" applyFont="1" applyFill="1" applyProtection="1"/>
    <xf numFmtId="0" fontId="2" fillId="4" borderId="0" xfId="0" applyFont="1" applyFill="1" applyProtection="1"/>
    <xf numFmtId="0" fontId="35" fillId="4" borderId="0" xfId="0" applyFont="1" applyFill="1" applyProtection="1"/>
    <xf numFmtId="0" fontId="0" fillId="3" borderId="0" xfId="0" applyFill="1" applyProtection="1"/>
    <xf numFmtId="0" fontId="19" fillId="4" borderId="0" xfId="0" applyFont="1" applyFill="1" applyAlignment="1" applyProtection="1">
      <alignment horizontal="left" vertical="top"/>
    </xf>
    <xf numFmtId="2" fontId="1" fillId="0" borderId="0" xfId="0" applyNumberFormat="1" applyFont="1" applyProtection="1"/>
    <xf numFmtId="0" fontId="21" fillId="4" borderId="0" xfId="0" applyFont="1" applyFill="1" applyAlignment="1" applyProtection="1">
      <alignment wrapText="1"/>
    </xf>
    <xf numFmtId="0" fontId="10" fillId="4" borderId="0" xfId="0" applyFont="1" applyFill="1" applyAlignment="1" applyProtection="1">
      <alignment horizontal="right"/>
    </xf>
    <xf numFmtId="0" fontId="13" fillId="4" borderId="0" xfId="0" applyFont="1" applyFill="1" applyAlignment="1" applyProtection="1">
      <alignment horizontal="right"/>
    </xf>
    <xf numFmtId="0" fontId="20" fillId="6" borderId="5" xfId="0" applyFont="1" applyFill="1" applyBorder="1" applyProtection="1"/>
    <xf numFmtId="0" fontId="1" fillId="7" borderId="5" xfId="0" applyFont="1" applyFill="1" applyBorder="1" applyAlignment="1" applyProtection="1">
      <alignment horizontal="center" vertical="center"/>
    </xf>
    <xf numFmtId="0" fontId="0" fillId="3" borderId="0" xfId="0" applyFill="1" applyAlignment="1" applyProtection="1">
      <alignment horizontal="right"/>
    </xf>
    <xf numFmtId="0" fontId="0" fillId="4" borderId="6" xfId="0" applyFill="1" applyBorder="1" applyAlignment="1" applyProtection="1">
      <alignment horizontal="center" vertical="center"/>
    </xf>
    <xf numFmtId="0" fontId="0" fillId="5" borderId="2" xfId="0"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9" fillId="4" borderId="0" xfId="0" applyFont="1" applyFill="1" applyAlignment="1" applyProtection="1">
      <alignment horizontal="right"/>
    </xf>
    <xf numFmtId="0" fontId="0" fillId="0" borderId="0" xfId="0" applyProtection="1"/>
    <xf numFmtId="0" fontId="0" fillId="4" borderId="0" xfId="0" applyFont="1" applyFill="1" applyAlignment="1" applyProtection="1">
      <alignment horizontal="right"/>
    </xf>
    <xf numFmtId="0" fontId="19" fillId="4" borderId="0" xfId="0" quotePrefix="1" applyFont="1" applyFill="1" applyAlignment="1" applyProtection="1">
      <alignment horizontal="right"/>
    </xf>
    <xf numFmtId="0" fontId="0" fillId="0" borderId="0" xfId="0" quotePrefix="1" applyProtection="1"/>
    <xf numFmtId="0" fontId="0" fillId="4" borderId="5" xfId="0"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0" fillId="2" borderId="15" xfId="0" applyFill="1" applyBorder="1" applyAlignment="1" applyProtection="1">
      <alignment horizontal="center" vertical="center"/>
    </xf>
    <xf numFmtId="2" fontId="0" fillId="5" borderId="2" xfId="0" applyNumberForma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33" fillId="4" borderId="0" xfId="0" applyFont="1" applyFill="1" applyProtection="1"/>
    <xf numFmtId="0" fontId="33" fillId="4" borderId="0" xfId="0"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0" fillId="3" borderId="0" xfId="0" applyFill="1" applyBorder="1" applyProtection="1"/>
    <xf numFmtId="0" fontId="0" fillId="6" borderId="2" xfId="0" applyFill="1" applyBorder="1" applyAlignment="1" applyProtection="1">
      <alignment horizontal="center" vertical="center" wrapText="1"/>
    </xf>
    <xf numFmtId="0" fontId="19" fillId="4" borderId="0" xfId="0" applyFont="1" applyFill="1" applyProtection="1"/>
    <xf numFmtId="0" fontId="1" fillId="4" borderId="0" xfId="0" applyFont="1" applyFill="1" applyAlignment="1" applyProtection="1">
      <alignment horizontal="center"/>
    </xf>
    <xf numFmtId="0" fontId="2" fillId="4" borderId="0" xfId="0" applyFont="1" applyFill="1" applyAlignment="1" applyProtection="1">
      <alignment horizontal="left"/>
    </xf>
    <xf numFmtId="0" fontId="35" fillId="4" borderId="0" xfId="0" applyFont="1" applyFill="1" applyAlignment="1" applyProtection="1">
      <alignment horizontal="left"/>
    </xf>
    <xf numFmtId="0" fontId="13" fillId="4" borderId="0" xfId="0" applyFont="1" applyFill="1" applyAlignment="1" applyProtection="1">
      <alignment horizontal="center" vertical="center"/>
    </xf>
    <xf numFmtId="0" fontId="0" fillId="3" borderId="0" xfId="0" applyFill="1" applyAlignment="1" applyProtection="1">
      <alignment horizontal="right" vertical="center"/>
    </xf>
    <xf numFmtId="0" fontId="0" fillId="4" borderId="6" xfId="0" applyFont="1" applyFill="1" applyBorder="1" applyAlignment="1" applyProtection="1">
      <alignment horizontal="center" vertical="center"/>
    </xf>
    <xf numFmtId="0" fontId="0" fillId="5" borderId="2" xfId="0" applyFont="1" applyFill="1" applyBorder="1" applyAlignment="1" applyProtection="1">
      <alignment horizontal="center" vertical="center"/>
    </xf>
    <xf numFmtId="0" fontId="0" fillId="3" borderId="6" xfId="0" applyFill="1" applyBorder="1" applyAlignment="1" applyProtection="1">
      <alignment vertical="center"/>
    </xf>
    <xf numFmtId="0" fontId="0" fillId="0" borderId="0" xfId="0" applyFill="1" applyProtection="1"/>
    <xf numFmtId="0" fontId="0" fillId="7" borderId="2" xfId="0" applyFill="1" applyBorder="1" applyAlignment="1" applyProtection="1">
      <alignment horizontal="center" vertical="center"/>
    </xf>
    <xf numFmtId="0" fontId="0" fillId="4" borderId="0" xfId="0" applyFill="1" applyAlignment="1" applyProtection="1">
      <alignment horizontal="center" vertical="center"/>
    </xf>
    <xf numFmtId="0" fontId="13" fillId="4" borderId="0" xfId="0" applyFont="1" applyFill="1" applyBorder="1" applyAlignment="1" applyProtection="1">
      <alignment horizontal="center" vertical="center"/>
    </xf>
    <xf numFmtId="0" fontId="0" fillId="4" borderId="0" xfId="0" applyFont="1" applyFill="1" applyAlignment="1" applyProtection="1">
      <alignment horizontal="left"/>
    </xf>
    <xf numFmtId="0" fontId="0" fillId="3" borderId="0" xfId="0" applyFill="1" applyBorder="1" applyAlignment="1" applyProtection="1">
      <alignment vertical="center"/>
    </xf>
    <xf numFmtId="0" fontId="0" fillId="4" borderId="4" xfId="0" applyFill="1" applyBorder="1" applyAlignment="1" applyProtection="1">
      <alignment horizontal="center" vertical="center"/>
    </xf>
    <xf numFmtId="0" fontId="0" fillId="4" borderId="0" xfId="0" applyFill="1" applyAlignment="1" applyProtection="1">
      <alignment horizontal="center" vertical="center" wrapText="1"/>
    </xf>
    <xf numFmtId="0" fontId="10" fillId="4" borderId="0" xfId="0" applyFont="1" applyFill="1" applyAlignment="1" applyProtection="1">
      <alignment horizontal="center" vertical="center"/>
    </xf>
    <xf numFmtId="2" fontId="0" fillId="4" borderId="0" xfId="0" applyNumberFormat="1" applyFill="1" applyAlignment="1" applyProtection="1">
      <alignment horizontal="center" vertical="center"/>
    </xf>
    <xf numFmtId="0" fontId="0" fillId="3" borderId="1" xfId="0" applyFill="1" applyBorder="1" applyAlignment="1" applyProtection="1">
      <alignment vertical="center"/>
    </xf>
    <xf numFmtId="0" fontId="0" fillId="4" borderId="16" xfId="0" applyFill="1" applyBorder="1" applyAlignment="1" applyProtection="1">
      <alignment horizontal="center" vertical="center"/>
    </xf>
    <xf numFmtId="0" fontId="0" fillId="4" borderId="0" xfId="0" applyFill="1" applyBorder="1" applyAlignment="1" applyProtection="1">
      <alignment horizontal="center" vertical="center"/>
    </xf>
    <xf numFmtId="0" fontId="20" fillId="6" borderId="2" xfId="0" applyFont="1" applyFill="1" applyBorder="1" applyAlignment="1" applyProtection="1">
      <alignment horizontal="left" vertical="center"/>
    </xf>
    <xf numFmtId="0" fontId="0" fillId="6" borderId="2" xfId="0" applyFill="1" applyBorder="1" applyAlignment="1" applyProtection="1">
      <alignment horizontal="center" vertical="center"/>
    </xf>
    <xf numFmtId="0" fontId="2" fillId="3" borderId="0" xfId="0" applyFont="1" applyFill="1" applyProtection="1"/>
    <xf numFmtId="0" fontId="33" fillId="4" borderId="0" xfId="0" applyFont="1" applyFill="1" applyAlignment="1" applyProtection="1">
      <alignment horizontal="center" vertical="center"/>
    </xf>
    <xf numFmtId="0" fontId="0" fillId="4" borderId="0" xfId="0" applyFont="1" applyFill="1" applyAlignment="1" applyProtection="1">
      <alignment horizontal="center" vertical="center"/>
    </xf>
    <xf numFmtId="0" fontId="5" fillId="3" borderId="1" xfId="0" applyFont="1" applyFill="1" applyBorder="1" applyAlignment="1" applyProtection="1">
      <alignment vertical="center"/>
    </xf>
    <xf numFmtId="0" fontId="36" fillId="4" borderId="0" xfId="0" applyFont="1" applyFill="1" applyAlignment="1" applyProtection="1">
      <alignment horizontal="center" vertical="center"/>
    </xf>
    <xf numFmtId="0" fontId="21" fillId="4" borderId="0" xfId="0" applyFont="1" applyFill="1" applyBorder="1" applyAlignment="1" applyProtection="1">
      <alignment horizontal="left"/>
    </xf>
    <xf numFmtId="0" fontId="10" fillId="4" borderId="0" xfId="0" applyFont="1" applyFill="1" applyBorder="1" applyAlignment="1" applyProtection="1">
      <alignment horizontal="center" vertical="center"/>
    </xf>
    <xf numFmtId="2" fontId="0" fillId="4" borderId="0" xfId="0" applyNumberFormat="1" applyFill="1" applyBorder="1" applyAlignment="1" applyProtection="1">
      <alignment horizontal="center" vertical="center"/>
    </xf>
    <xf numFmtId="0" fontId="0" fillId="0" borderId="0" xfId="0" applyFill="1" applyAlignment="1" applyProtection="1">
      <alignment vertical="top"/>
    </xf>
    <xf numFmtId="0" fontId="33" fillId="4" borderId="0" xfId="0" applyFont="1" applyFill="1" applyAlignment="1" applyProtection="1">
      <alignment horizontal="right" vertical="center"/>
    </xf>
    <xf numFmtId="164" fontId="37" fillId="4" borderId="0" xfId="0" applyNumberFormat="1" applyFont="1" applyFill="1" applyAlignment="1" applyProtection="1">
      <alignment horizontal="center" vertical="center"/>
    </xf>
    <xf numFmtId="164" fontId="36" fillId="4" borderId="0" xfId="0" applyNumberFormat="1" applyFont="1" applyFill="1" applyAlignment="1" applyProtection="1">
      <alignment horizontal="center" vertical="center"/>
    </xf>
    <xf numFmtId="0" fontId="0" fillId="0" borderId="0" xfId="0" applyFill="1" applyAlignment="1" applyProtection="1">
      <alignment horizontal="right"/>
    </xf>
    <xf numFmtId="0" fontId="23" fillId="6" borderId="9" xfId="0" applyFont="1" applyFill="1" applyBorder="1" applyAlignment="1" applyProtection="1">
      <alignment horizontal="center" vertical="center"/>
    </xf>
    <xf numFmtId="0" fontId="23" fillId="6" borderId="7" xfId="0" applyFont="1" applyFill="1" applyBorder="1" applyAlignment="1" applyProtection="1">
      <alignment horizontal="center" vertical="center"/>
    </xf>
    <xf numFmtId="0" fontId="26" fillId="6" borderId="8" xfId="0" applyFont="1" applyFill="1" applyBorder="1" applyAlignment="1" applyProtection="1">
      <alignment horizontal="center" vertical="center"/>
    </xf>
    <xf numFmtId="0" fontId="25" fillId="6" borderId="9" xfId="0" applyFont="1" applyFill="1" applyBorder="1" applyProtection="1"/>
    <xf numFmtId="0" fontId="33" fillId="4" borderId="0" xfId="0" applyFont="1" applyFill="1" applyAlignment="1" applyProtection="1">
      <alignment horizontal="center" vertical="center" wrapText="1"/>
    </xf>
    <xf numFmtId="0" fontId="36" fillId="4" borderId="0" xfId="0" applyFont="1" applyFill="1" applyAlignment="1" applyProtection="1">
      <alignment horizontal="center" vertical="center" wrapText="1"/>
    </xf>
    <xf numFmtId="0" fontId="23" fillId="6" borderId="0" xfId="0" applyFont="1" applyFill="1" applyBorder="1" applyAlignment="1" applyProtection="1">
      <alignment horizontal="left" vertical="center"/>
    </xf>
    <xf numFmtId="0" fontId="14" fillId="4" borderId="0" xfId="0" applyFont="1" applyFill="1" applyAlignment="1" applyProtection="1">
      <alignment horizontal="center" vertical="center" wrapText="1"/>
    </xf>
    <xf numFmtId="0" fontId="23" fillId="6" borderId="7" xfId="0" applyFont="1" applyFill="1" applyBorder="1" applyAlignment="1" applyProtection="1">
      <alignment horizontal="left" vertical="center"/>
    </xf>
    <xf numFmtId="0" fontId="1" fillId="4" borderId="0" xfId="0" applyFont="1" applyFill="1" applyAlignment="1" applyProtection="1">
      <alignment horizontal="right" vertical="top"/>
    </xf>
    <xf numFmtId="0" fontId="19" fillId="4" borderId="6" xfId="0"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37" fillId="4" borderId="0" xfId="0" applyFont="1" applyFill="1" applyBorder="1" applyAlignment="1" applyProtection="1">
      <alignment horizontal="center" vertical="center"/>
    </xf>
    <xf numFmtId="0" fontId="0" fillId="4" borderId="0" xfId="0" applyFill="1" applyBorder="1" applyAlignment="1" applyProtection="1">
      <alignment horizontal="right"/>
    </xf>
    <xf numFmtId="0" fontId="0" fillId="0" borderId="0" xfId="0" applyFont="1" applyFill="1" applyBorder="1" applyAlignment="1" applyProtection="1">
      <alignment horizontal="center" vertical="center"/>
    </xf>
    <xf numFmtId="0" fontId="44" fillId="4" borderId="15" xfId="0" applyFont="1" applyFill="1" applyBorder="1" applyAlignment="1" applyProtection="1">
      <alignment vertical="top" wrapText="1"/>
    </xf>
    <xf numFmtId="0" fontId="20" fillId="4" borderId="3" xfId="0" applyFont="1" applyFill="1" applyBorder="1" applyAlignment="1" applyProtection="1">
      <alignment vertical="top" wrapText="1"/>
    </xf>
    <xf numFmtId="0" fontId="0" fillId="4" borderId="17"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0" fontId="11" fillId="4" borderId="3" xfId="0" applyFont="1" applyFill="1" applyBorder="1" applyAlignment="1" applyProtection="1">
      <alignment horizontal="center" vertical="center"/>
      <protection locked="0" hidden="1"/>
    </xf>
    <xf numFmtId="0" fontId="26" fillId="6" borderId="0" xfId="0" applyFont="1" applyFill="1" applyAlignment="1" applyProtection="1">
      <alignment horizontal="left" vertical="center"/>
      <protection hidden="1"/>
    </xf>
    <xf numFmtId="0" fontId="32" fillId="4" borderId="0" xfId="0" applyFont="1" applyFill="1" applyBorder="1" applyAlignment="1" applyProtection="1">
      <alignment horizontal="center" textRotation="90" wrapText="1"/>
      <protection hidden="1"/>
    </xf>
    <xf numFmtId="0" fontId="20" fillId="6" borderId="2" xfId="0" applyFont="1" applyFill="1" applyBorder="1" applyAlignment="1" applyProtection="1">
      <alignment horizontal="left" vertical="center"/>
      <protection hidden="1"/>
    </xf>
    <xf numFmtId="0" fontId="20" fillId="6" borderId="2" xfId="0" applyFont="1" applyFill="1" applyBorder="1" applyAlignment="1" applyProtection="1">
      <alignment horizontal="left" vertical="center" wrapText="1"/>
      <protection hidden="1"/>
    </xf>
    <xf numFmtId="0" fontId="26" fillId="6" borderId="8" xfId="0" applyFont="1" applyFill="1" applyBorder="1" applyAlignment="1" applyProtection="1">
      <alignment horizontal="center" vertical="center"/>
      <protection hidden="1"/>
    </xf>
    <xf numFmtId="14" fontId="0" fillId="4" borderId="0" xfId="0" applyNumberFormat="1" applyFill="1" applyBorder="1" applyAlignment="1">
      <alignment horizontal="center" vertical="center"/>
    </xf>
    <xf numFmtId="0" fontId="0" fillId="4" borderId="0" xfId="0" applyFill="1" applyBorder="1" applyAlignment="1">
      <alignment horizontal="left" vertical="center" wrapText="1"/>
    </xf>
    <xf numFmtId="0" fontId="0" fillId="4" borderId="0" xfId="0" applyFill="1" applyBorder="1" applyAlignment="1">
      <alignment horizontal="left" vertical="center"/>
    </xf>
    <xf numFmtId="0" fontId="26" fillId="6" borderId="0" xfId="0" applyFont="1" applyFill="1" applyAlignment="1" applyProtection="1">
      <alignment horizontal="left" vertical="center"/>
      <protection hidden="1"/>
    </xf>
    <xf numFmtId="0" fontId="20" fillId="6" borderId="2" xfId="0" applyFont="1" applyFill="1" applyBorder="1" applyAlignment="1" applyProtection="1">
      <alignment horizontal="left" vertical="center"/>
      <protection hidden="1"/>
    </xf>
    <xf numFmtId="0" fontId="20" fillId="6" borderId="2" xfId="0" applyFont="1" applyFill="1" applyBorder="1" applyAlignment="1" applyProtection="1">
      <alignment horizontal="left" vertical="center" wrapText="1"/>
      <protection hidden="1"/>
    </xf>
    <xf numFmtId="0" fontId="26" fillId="6" borderId="8" xfId="0" applyFont="1" applyFill="1" applyBorder="1" applyAlignment="1" applyProtection="1">
      <alignment horizontal="center" vertical="center"/>
      <protection hidden="1"/>
    </xf>
    <xf numFmtId="0" fontId="43" fillId="4" borderId="0" xfId="0" applyFont="1" applyFill="1" applyBorder="1" applyAlignment="1" applyProtection="1">
      <alignment vertical="top" wrapText="1"/>
      <protection hidden="1"/>
    </xf>
    <xf numFmtId="0" fontId="12" fillId="4" borderId="3" xfId="0" applyFont="1" applyFill="1" applyBorder="1" applyAlignment="1" applyProtection="1">
      <alignment horizontal="center" vertical="center"/>
      <protection locked="0" hidden="1"/>
    </xf>
    <xf numFmtId="0" fontId="12" fillId="4" borderId="2" xfId="0" applyFont="1" applyFill="1" applyBorder="1" applyAlignment="1" applyProtection="1">
      <alignment horizontal="center" vertical="center"/>
      <protection locked="0" hidden="1"/>
    </xf>
    <xf numFmtId="0" fontId="49" fillId="4" borderId="0" xfId="0" applyFont="1" applyFill="1"/>
    <xf numFmtId="164" fontId="0" fillId="0" borderId="2" xfId="0" applyNumberFormat="1" applyBorder="1" applyAlignment="1">
      <alignment horizontal="center" vertical="center"/>
    </xf>
    <xf numFmtId="0" fontId="0" fillId="6" borderId="0" xfId="0" applyFill="1" applyBorder="1"/>
    <xf numFmtId="0" fontId="0" fillId="0" borderId="0" xfId="0" applyBorder="1"/>
    <xf numFmtId="0" fontId="51" fillId="0" borderId="0" xfId="0" applyFont="1" applyFill="1" applyBorder="1" applyAlignment="1">
      <alignment horizontal="left"/>
    </xf>
    <xf numFmtId="0" fontId="19" fillId="6" borderId="25" xfId="0" applyFont="1" applyFill="1" applyBorder="1"/>
    <xf numFmtId="0" fontId="19" fillId="6" borderId="26" xfId="0" applyFont="1" applyFill="1" applyBorder="1"/>
    <xf numFmtId="0" fontId="52" fillId="6" borderId="41" xfId="0" applyFont="1" applyFill="1" applyBorder="1"/>
    <xf numFmtId="0" fontId="0" fillId="6" borderId="42" xfId="0" applyFill="1" applyBorder="1"/>
    <xf numFmtId="0" fontId="0" fillId="0" borderId="41" xfId="0" applyBorder="1"/>
    <xf numFmtId="0" fontId="0" fillId="0" borderId="42" xfId="0" applyBorder="1"/>
    <xf numFmtId="0" fontId="51" fillId="0" borderId="41" xfId="0" applyFont="1" applyFill="1" applyBorder="1" applyAlignment="1">
      <alignment horizontal="left"/>
    </xf>
    <xf numFmtId="0" fontId="53" fillId="0" borderId="41" xfId="0" applyFont="1" applyBorder="1"/>
    <xf numFmtId="0" fontId="1" fillId="4" borderId="0" xfId="0" applyFont="1" applyFill="1" applyAlignment="1">
      <alignment horizontal="center" vertical="center"/>
    </xf>
    <xf numFmtId="0" fontId="20" fillId="8" borderId="2" xfId="0" applyFont="1" applyFill="1" applyBorder="1" applyAlignment="1">
      <alignment horizontal="left" vertical="center" wrapText="1"/>
    </xf>
    <xf numFmtId="0" fontId="20" fillId="8" borderId="2" xfId="0" applyFont="1" applyFill="1" applyBorder="1" applyAlignment="1">
      <alignment horizontal="left" vertical="center"/>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36" fillId="4" borderId="0" xfId="0" applyFont="1" applyFill="1" applyAlignment="1">
      <alignment horizontal="left"/>
    </xf>
    <xf numFmtId="0" fontId="37" fillId="4" borderId="0" xfId="0" applyFont="1" applyFill="1" applyAlignment="1" applyProtection="1">
      <alignment horizontal="center" vertical="center"/>
      <protection hidden="1"/>
    </xf>
    <xf numFmtId="0" fontId="0" fillId="8" borderId="2" xfId="0" applyFill="1" applyBorder="1" applyAlignment="1">
      <alignment horizontal="center" vertical="center" wrapText="1"/>
    </xf>
    <xf numFmtId="0" fontId="0" fillId="8" borderId="2" xfId="0" applyFill="1" applyBorder="1" applyAlignment="1">
      <alignment horizontal="center" vertical="center"/>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0" fillId="8" borderId="2" xfId="0" applyFont="1" applyFill="1" applyBorder="1" applyAlignment="1" applyProtection="1">
      <alignment horizontal="left" vertical="center" wrapText="1"/>
      <protection hidden="1"/>
    </xf>
    <xf numFmtId="0" fontId="20" fillId="8" borderId="2" xfId="0" applyFont="1" applyFill="1" applyBorder="1" applyAlignment="1" applyProtection="1">
      <alignment horizontal="left" vertical="center"/>
      <protection hidden="1"/>
    </xf>
    <xf numFmtId="0" fontId="0" fillId="8" borderId="2" xfId="0" applyFill="1" applyBorder="1" applyAlignment="1" applyProtection="1">
      <alignment horizontal="center" vertical="center"/>
      <protection hidden="1"/>
    </xf>
    <xf numFmtId="0" fontId="0" fillId="8" borderId="2" xfId="0" applyFill="1" applyBorder="1" applyAlignment="1" applyProtection="1">
      <alignment horizontal="center" vertical="center" wrapText="1"/>
      <protection hidden="1"/>
    </xf>
    <xf numFmtId="0" fontId="0" fillId="4" borderId="25" xfId="0" applyFill="1" applyBorder="1"/>
    <xf numFmtId="0" fontId="1" fillId="4" borderId="25" xfId="0" applyFont="1" applyFill="1" applyBorder="1" applyAlignment="1">
      <alignment horizontal="right"/>
    </xf>
    <xf numFmtId="0" fontId="0" fillId="4" borderId="25" xfId="0" applyFill="1" applyBorder="1" applyAlignment="1">
      <alignment horizontal="right"/>
    </xf>
    <xf numFmtId="0" fontId="0" fillId="4" borderId="26" xfId="0" applyFill="1" applyBorder="1" applyAlignment="1">
      <alignment horizontal="right"/>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43" fillId="4" borderId="23" xfId="0" applyFont="1" applyFill="1" applyBorder="1" applyAlignment="1" applyProtection="1">
      <alignment vertical="top" wrapText="1"/>
      <protection hidden="1"/>
    </xf>
    <xf numFmtId="0" fontId="43" fillId="4" borderId="3" xfId="0" applyFont="1" applyFill="1" applyBorder="1" applyAlignment="1" applyProtection="1">
      <alignment vertical="top" wrapText="1"/>
      <protection hidden="1"/>
    </xf>
    <xf numFmtId="0" fontId="43" fillId="4" borderId="23" xfId="0" applyFont="1" applyFill="1" applyBorder="1" applyAlignment="1" applyProtection="1">
      <alignment vertical="top"/>
      <protection hidden="1"/>
    </xf>
    <xf numFmtId="0" fontId="43" fillId="4" borderId="3" xfId="0" applyFont="1" applyFill="1" applyBorder="1" applyAlignment="1" applyProtection="1">
      <alignment vertical="top"/>
      <protection hidden="1"/>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43" fillId="4" borderId="38" xfId="0" applyFont="1" applyFill="1" applyBorder="1" applyAlignment="1" applyProtection="1">
      <alignment vertical="top"/>
      <protection locked="0" hidden="1"/>
    </xf>
    <xf numFmtId="0" fontId="43" fillId="4" borderId="0" xfId="0" applyFont="1" applyFill="1" applyBorder="1" applyAlignment="1" applyProtection="1">
      <alignment vertical="top"/>
      <protection locked="0" hidden="1"/>
    </xf>
    <xf numFmtId="0" fontId="43" fillId="4" borderId="43" xfId="0" applyFont="1" applyFill="1" applyBorder="1" applyAlignment="1" applyProtection="1">
      <alignment vertical="top"/>
      <protection locked="0" hidden="1"/>
    </xf>
    <xf numFmtId="0" fontId="47" fillId="4" borderId="0" xfId="0" applyFont="1" applyFill="1" applyBorder="1" applyAlignment="1" applyProtection="1">
      <alignment vertical="top"/>
      <protection locked="0" hidden="1"/>
    </xf>
    <xf numFmtId="0" fontId="43" fillId="4" borderId="44" xfId="0" applyFont="1" applyFill="1" applyBorder="1" applyAlignment="1" applyProtection="1">
      <alignment vertical="top"/>
      <protection locked="0" hidden="1"/>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0" xfId="0" applyBorder="1" applyAlignment="1"/>
    <xf numFmtId="0" fontId="51" fillId="6" borderId="0" xfId="0" applyFont="1" applyFill="1" applyBorder="1" applyAlignment="1"/>
    <xf numFmtId="0" fontId="26" fillId="6" borderId="41" xfId="0" applyFont="1" applyFill="1" applyBorder="1" applyAlignment="1"/>
    <xf numFmtId="9" fontId="55" fillId="0" borderId="0" xfId="0" applyNumberFormat="1" applyFont="1" applyBorder="1" applyAlignment="1">
      <alignment horizontal="left" vertical="top"/>
    </xf>
    <xf numFmtId="0" fontId="22" fillId="0" borderId="0" xfId="0" applyFont="1" applyAlignment="1">
      <alignment horizontal="right"/>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57" fillId="4" borderId="0" xfId="0" applyFont="1" applyFill="1"/>
    <xf numFmtId="0" fontId="58" fillId="4" borderId="0" xfId="0" applyFont="1" applyFill="1"/>
    <xf numFmtId="0" fontId="0" fillId="0" borderId="41" xfId="0" applyBorder="1" applyAlignment="1">
      <alignment horizontal="left" vertical="center" wrapText="1"/>
    </xf>
    <xf numFmtId="0" fontId="0" fillId="0" borderId="0" xfId="0" applyBorder="1" applyAlignment="1">
      <alignment horizontal="left" vertical="center" wrapText="1"/>
    </xf>
    <xf numFmtId="0" fontId="0" fillId="0" borderId="42" xfId="0" applyBorder="1" applyAlignment="1">
      <alignment horizontal="left" vertical="center" wrapText="1"/>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5" fillId="0" borderId="0" xfId="0" applyFont="1" applyBorder="1"/>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14" fontId="0" fillId="0" borderId="2" xfId="0" applyNumberFormat="1" applyFill="1" applyBorder="1" applyAlignment="1">
      <alignment horizontal="center" vertical="center"/>
    </xf>
    <xf numFmtId="0" fontId="35" fillId="4" borderId="0" xfId="0" applyFont="1" applyFill="1" applyBorder="1" applyAlignment="1" applyProtection="1">
      <alignment horizontal="center" vertical="center"/>
      <protection locked="0" hidden="1"/>
    </xf>
    <xf numFmtId="0" fontId="19" fillId="4" borderId="0" xfId="0" applyFont="1" applyFill="1" applyProtection="1">
      <protection locked="0"/>
    </xf>
    <xf numFmtId="0" fontId="13" fillId="4" borderId="0" xfId="0" applyFont="1" applyFill="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36" fillId="4" borderId="0" xfId="0" applyFont="1" applyFill="1" applyAlignment="1" applyProtection="1">
      <alignment horizontal="center" vertical="center"/>
      <protection locked="0" hidden="1"/>
    </xf>
    <xf numFmtId="0" fontId="14" fillId="4" borderId="0" xfId="0" applyFont="1" applyFill="1" applyAlignment="1" applyProtection="1">
      <alignment horizontal="center" vertical="center" wrapText="1"/>
      <protection locked="0"/>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6" fillId="4" borderId="0" xfId="0" applyFont="1" applyFill="1" applyAlignment="1">
      <alignment horizontal="center" textRotation="90" wrapText="1"/>
    </xf>
    <xf numFmtId="0" fontId="10" fillId="4" borderId="0" xfId="0" applyFont="1" applyFill="1" applyAlignment="1">
      <alignment horizontal="center"/>
    </xf>
    <xf numFmtId="0" fontId="35" fillId="4" borderId="0" xfId="0" applyFont="1" applyFill="1" applyAlignment="1" applyProtection="1">
      <alignment horizontal="center" vertical="center"/>
      <protection hidden="1"/>
    </xf>
    <xf numFmtId="0" fontId="0" fillId="4" borderId="0" xfId="0" applyFill="1" applyAlignment="1">
      <alignment horizontal="left"/>
    </xf>
    <xf numFmtId="164" fontId="0" fillId="0" borderId="0" xfId="0" applyNumberFormat="1" applyAlignment="1">
      <alignment horizontal="center" vertical="center"/>
    </xf>
    <xf numFmtId="0" fontId="21" fillId="4" borderId="0" xfId="0" applyFont="1" applyFill="1" applyAlignment="1">
      <alignment horizontal="left"/>
    </xf>
    <xf numFmtId="0" fontId="0" fillId="0" borderId="0" xfId="0" applyAlignment="1">
      <alignment vertical="top"/>
    </xf>
    <xf numFmtId="164" fontId="0" fillId="0" borderId="0" xfId="0" applyNumberFormat="1" applyAlignment="1">
      <alignment horizontal="right"/>
    </xf>
    <xf numFmtId="0" fontId="23" fillId="6" borderId="0" xfId="0" applyFont="1" applyFill="1" applyAlignment="1">
      <alignment horizontal="left" vertical="center"/>
    </xf>
    <xf numFmtId="0" fontId="0" fillId="5" borderId="3" xfId="0" applyFill="1" applyBorder="1" applyAlignment="1" applyProtection="1">
      <alignment horizontal="center" vertical="center"/>
      <protection hidden="1"/>
    </xf>
    <xf numFmtId="0" fontId="35" fillId="4" borderId="0" xfId="0" applyFont="1" applyFill="1" applyAlignment="1">
      <alignment horizontal="right" vertical="center"/>
    </xf>
    <xf numFmtId="0" fontId="5" fillId="4" borderId="0" xfId="0" applyFont="1" applyFill="1" applyAlignment="1">
      <alignment horizontal="center" vertical="center"/>
    </xf>
    <xf numFmtId="0" fontId="6" fillId="4" borderId="0" xfId="0" applyFont="1" applyFill="1"/>
    <xf numFmtId="0" fontId="6" fillId="4" borderId="0" xfId="0" applyFont="1" applyFill="1" applyAlignment="1">
      <alignment horizontal="right"/>
    </xf>
    <xf numFmtId="0" fontId="0" fillId="4" borderId="1" xfId="0" applyFill="1" applyBorder="1"/>
    <xf numFmtId="0" fontId="0" fillId="0" borderId="0" xfId="0" applyAlignment="1" applyProtection="1">
      <alignment horizontal="center" vertical="center"/>
      <protection hidden="1"/>
    </xf>
    <xf numFmtId="0" fontId="0" fillId="4" borderId="17" xfId="0" applyFill="1" applyBorder="1" applyAlignment="1" applyProtection="1">
      <alignment horizontal="center" vertical="center"/>
      <protection hidden="1"/>
    </xf>
    <xf numFmtId="0" fontId="4" fillId="4" borderId="0" xfId="0" applyFont="1" applyFill="1" applyAlignment="1">
      <alignment vertical="center" wrapText="1"/>
    </xf>
    <xf numFmtId="0" fontId="4" fillId="0" borderId="0" xfId="0" applyFont="1" applyAlignment="1">
      <alignment vertical="center" wrapText="1"/>
    </xf>
    <xf numFmtId="0" fontId="40" fillId="0" borderId="0" xfId="0" applyFont="1" applyAlignment="1">
      <alignment horizontal="right" vertical="center" wrapText="1"/>
    </xf>
    <xf numFmtId="0" fontId="3" fillId="0" borderId="0" xfId="0" applyFont="1" applyAlignment="1">
      <alignment vertical="center" wrapText="1"/>
    </xf>
    <xf numFmtId="0" fontId="7" fillId="0" borderId="0" xfId="0" applyFont="1"/>
    <xf numFmtId="0" fontId="1" fillId="0" borderId="0" xfId="0" applyFont="1" applyAlignment="1">
      <alignment horizontal="right"/>
    </xf>
    <xf numFmtId="164" fontId="0" fillId="4" borderId="2" xfId="0" applyNumberFormat="1" applyFill="1" applyBorder="1" applyAlignment="1">
      <alignment horizontal="center" vertical="center"/>
    </xf>
    <xf numFmtId="14" fontId="0" fillId="4" borderId="2" xfId="0" applyNumberFormat="1" applyFill="1" applyBorder="1" applyAlignment="1">
      <alignment horizontal="center" vertical="center"/>
    </xf>
    <xf numFmtId="0" fontId="26" fillId="6" borderId="0" xfId="0" applyFont="1" applyFill="1" applyAlignment="1">
      <alignment horizontal="left" vertical="center"/>
    </xf>
    <xf numFmtId="0" fontId="20" fillId="8" borderId="2" xfId="0" applyFont="1" applyFill="1" applyBorder="1" applyAlignment="1">
      <alignment horizontal="left" vertical="center" wrapText="1"/>
    </xf>
    <xf numFmtId="0" fontId="26" fillId="6" borderId="8" xfId="0" applyFont="1" applyFill="1" applyBorder="1" applyAlignment="1">
      <alignment horizontal="center" vertical="center"/>
    </xf>
    <xf numFmtId="0" fontId="51" fillId="6" borderId="41" xfId="0" applyFont="1" applyFill="1" applyBorder="1" applyAlignment="1">
      <alignment horizontal="left"/>
    </xf>
    <xf numFmtId="0" fontId="51" fillId="6" borderId="0" xfId="0" applyFont="1" applyFill="1" applyBorder="1" applyAlignment="1">
      <alignment horizontal="left"/>
    </xf>
    <xf numFmtId="0" fontId="26" fillId="6" borderId="24" xfId="0" applyFont="1" applyFill="1" applyBorder="1" applyAlignment="1">
      <alignment horizontal="left"/>
    </xf>
    <xf numFmtId="0" fontId="26" fillId="6" borderId="25" xfId="0" applyFont="1" applyFill="1" applyBorder="1" applyAlignment="1">
      <alignment horizontal="left"/>
    </xf>
    <xf numFmtId="0" fontId="51" fillId="6" borderId="41" xfId="0" applyFont="1" applyFill="1" applyBorder="1" applyAlignment="1">
      <alignment horizontal="left" vertical="top"/>
    </xf>
    <xf numFmtId="0" fontId="51" fillId="6" borderId="0" xfId="0" applyFont="1" applyFill="1" applyBorder="1" applyAlignment="1">
      <alignment horizontal="left" vertical="top"/>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1" xfId="2" applyFont="1" applyBorder="1" applyAlignment="1">
      <alignment horizontal="left" vertical="center" wrapText="1"/>
    </xf>
    <xf numFmtId="0" fontId="5" fillId="0" borderId="0" xfId="2" applyFont="1" applyBorder="1" applyAlignment="1">
      <alignment horizontal="left" vertical="center" wrapText="1"/>
    </xf>
    <xf numFmtId="0" fontId="5" fillId="0" borderId="42" xfId="2" applyFont="1" applyBorder="1" applyAlignment="1">
      <alignment horizontal="left" vertical="center" wrapText="1"/>
    </xf>
    <xf numFmtId="10" fontId="56" fillId="0" borderId="45" xfId="0" applyNumberFormat="1" applyFont="1" applyBorder="1" applyAlignment="1" applyProtection="1">
      <alignment horizontal="center"/>
      <protection locked="0"/>
    </xf>
    <xf numFmtId="10" fontId="56" fillId="0" borderId="46" xfId="0" applyNumberFormat="1" applyFont="1" applyBorder="1" applyAlignment="1" applyProtection="1">
      <alignment horizontal="center"/>
      <protection locked="0"/>
    </xf>
    <xf numFmtId="0" fontId="56" fillId="5" borderId="45" xfId="0" applyFont="1" applyFill="1" applyBorder="1" applyAlignment="1">
      <alignment horizontal="center"/>
    </xf>
    <xf numFmtId="0" fontId="56" fillId="5" borderId="46" xfId="0" applyFont="1" applyFill="1" applyBorder="1" applyAlignment="1">
      <alignment horizontal="center"/>
    </xf>
    <xf numFmtId="0" fontId="5" fillId="0" borderId="41" xfId="0" applyFont="1" applyBorder="1" applyAlignment="1">
      <alignment horizontal="left" vertical="center" wrapText="1"/>
    </xf>
    <xf numFmtId="0" fontId="14" fillId="0" borderId="0" xfId="0" applyFont="1" applyBorder="1" applyAlignment="1">
      <alignment horizontal="left" vertical="center" wrapText="1"/>
    </xf>
    <xf numFmtId="0" fontId="14" fillId="0" borderId="42" xfId="0" applyFont="1" applyBorder="1" applyAlignment="1">
      <alignment horizontal="left" vertical="center" wrapText="1"/>
    </xf>
    <xf numFmtId="0" fontId="5" fillId="0" borderId="0" xfId="0" applyFont="1" applyBorder="1" applyAlignment="1">
      <alignment horizontal="left" vertical="center" wrapText="1"/>
    </xf>
    <xf numFmtId="0" fontId="5" fillId="0" borderId="42" xfId="0" applyFont="1" applyBorder="1" applyAlignment="1">
      <alignment horizontal="left" vertical="center" wrapText="1"/>
    </xf>
    <xf numFmtId="0" fontId="0" fillId="0" borderId="41" xfId="0" applyBorder="1" applyAlignment="1">
      <alignment horizontal="left" vertical="center" wrapText="1"/>
    </xf>
    <xf numFmtId="0" fontId="0" fillId="0" borderId="0" xfId="0" applyBorder="1" applyAlignment="1">
      <alignment horizontal="left" vertical="center" wrapText="1"/>
    </xf>
    <xf numFmtId="0" fontId="0" fillId="0" borderId="42" xfId="0"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0" fillId="0" borderId="0" xfId="0" applyBorder="1" applyAlignment="1">
      <alignment horizontal="left" vertical="top" wrapText="1"/>
    </xf>
    <xf numFmtId="0" fontId="33" fillId="4" borderId="0" xfId="0" applyFont="1" applyFill="1" applyAlignment="1">
      <alignment horizontal="right" wrapText="1"/>
    </xf>
    <xf numFmtId="0" fontId="20" fillId="8" borderId="0" xfId="0" applyFont="1" applyFill="1" applyBorder="1" applyAlignment="1">
      <alignment horizontal="center" vertical="top" wrapText="1"/>
    </xf>
    <xf numFmtId="0" fontId="20" fillId="6" borderId="0" xfId="0" applyFont="1" applyFill="1" applyBorder="1" applyAlignment="1">
      <alignment horizontal="center" vertical="top" wrapText="1"/>
    </xf>
    <xf numFmtId="0" fontId="20" fillId="6" borderId="2" xfId="0" applyFont="1" applyFill="1" applyBorder="1" applyAlignment="1" applyProtection="1">
      <alignment horizontal="left" vertical="center" wrapText="1"/>
    </xf>
    <xf numFmtId="0" fontId="20" fillId="6" borderId="15" xfId="0" applyFont="1" applyFill="1" applyBorder="1" applyAlignment="1" applyProtection="1">
      <alignment horizontal="left" vertical="center" wrapText="1"/>
    </xf>
    <xf numFmtId="0" fontId="20" fillId="6" borderId="3" xfId="0" applyFont="1" applyFill="1" applyBorder="1" applyAlignment="1" applyProtection="1">
      <alignment horizontal="left" vertical="center" wrapText="1"/>
    </xf>
    <xf numFmtId="0" fontId="20" fillId="6" borderId="16" xfId="0" applyFont="1" applyFill="1" applyBorder="1" applyAlignment="1">
      <alignment horizontal="left" vertical="center"/>
    </xf>
    <xf numFmtId="0" fontId="20" fillId="6" borderId="17" xfId="0" applyFont="1" applyFill="1" applyBorder="1" applyAlignment="1">
      <alignment horizontal="left" vertical="center"/>
    </xf>
    <xf numFmtId="0" fontId="20" fillId="6" borderId="18" xfId="0" applyFont="1" applyFill="1" applyBorder="1" applyAlignment="1">
      <alignment horizontal="left" vertical="center"/>
    </xf>
    <xf numFmtId="0" fontId="20" fillId="6" borderId="19" xfId="0" applyFont="1" applyFill="1" applyBorder="1" applyAlignment="1">
      <alignment horizontal="left" vertical="center"/>
    </xf>
    <xf numFmtId="0" fontId="44" fillId="4" borderId="15" xfId="0" applyFont="1" applyFill="1" applyBorder="1" applyAlignment="1" applyProtection="1">
      <alignment horizontal="left" vertical="top" wrapText="1"/>
      <protection locked="0"/>
    </xf>
    <xf numFmtId="0" fontId="44" fillId="4" borderId="3" xfId="0" applyFont="1" applyFill="1" applyBorder="1" applyAlignment="1" applyProtection="1">
      <alignment horizontal="left" vertical="top" wrapText="1"/>
      <protection locked="0"/>
    </xf>
    <xf numFmtId="0" fontId="20" fillId="6" borderId="15" xfId="0" applyFont="1" applyFill="1" applyBorder="1" applyAlignment="1">
      <alignment horizontal="left" vertical="center"/>
    </xf>
    <xf numFmtId="0" fontId="20" fillId="6" borderId="3" xfId="0" applyFont="1" applyFill="1" applyBorder="1" applyAlignment="1">
      <alignment horizontal="left" vertical="center"/>
    </xf>
    <xf numFmtId="0" fontId="20" fillId="6" borderId="15"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2" xfId="0" applyFont="1" applyFill="1" applyBorder="1" applyAlignment="1">
      <alignment horizontal="left" vertical="center" wrapText="1"/>
    </xf>
    <xf numFmtId="0" fontId="20" fillId="6" borderId="21" xfId="0" quotePrefix="1" applyFont="1" applyFill="1" applyBorder="1" applyAlignment="1">
      <alignment horizontal="left" wrapText="1"/>
    </xf>
    <xf numFmtId="0" fontId="20" fillId="6" borderId="22" xfId="0" quotePrefix="1" applyFont="1" applyFill="1" applyBorder="1" applyAlignment="1">
      <alignment horizontal="left" wrapText="1"/>
    </xf>
    <xf numFmtId="0" fontId="20" fillId="6" borderId="18" xfId="0" quotePrefix="1" applyFont="1" applyFill="1" applyBorder="1" applyAlignment="1">
      <alignment horizontal="left" wrapText="1"/>
    </xf>
    <xf numFmtId="0" fontId="20" fillId="6" borderId="19" xfId="0" quotePrefix="1" applyFont="1" applyFill="1" applyBorder="1" applyAlignment="1">
      <alignment horizontal="left" wrapText="1"/>
    </xf>
    <xf numFmtId="0" fontId="21" fillId="4" borderId="1" xfId="0" applyFont="1" applyFill="1" applyBorder="1" applyAlignment="1">
      <alignment horizontal="left" wrapText="1"/>
    </xf>
    <xf numFmtId="0" fontId="43" fillId="4" borderId="15" xfId="0" applyFont="1" applyFill="1" applyBorder="1" applyAlignment="1" applyProtection="1">
      <alignment horizontal="left" vertical="top"/>
      <protection locked="0"/>
    </xf>
    <xf numFmtId="0" fontId="43" fillId="4" borderId="23" xfId="0" applyFont="1" applyFill="1" applyBorder="1" applyAlignment="1" applyProtection="1">
      <alignment horizontal="left" vertical="top"/>
      <protection locked="0"/>
    </xf>
    <xf numFmtId="0" fontId="43" fillId="4" borderId="3" xfId="0" applyFont="1" applyFill="1" applyBorder="1" applyAlignment="1" applyProtection="1">
      <alignment horizontal="left" vertical="top"/>
      <protection locked="0"/>
    </xf>
    <xf numFmtId="0" fontId="20" fillId="6" borderId="15" xfId="0" applyFont="1" applyFill="1" applyBorder="1" applyAlignment="1" applyProtection="1">
      <alignment horizontal="left" vertical="top" wrapText="1"/>
    </xf>
    <xf numFmtId="0" fontId="20" fillId="6" borderId="3" xfId="0" applyFont="1" applyFill="1" applyBorder="1" applyAlignment="1" applyProtection="1">
      <alignment horizontal="left" vertical="top" wrapText="1"/>
    </xf>
    <xf numFmtId="0" fontId="44" fillId="4" borderId="2" xfId="0" applyFont="1" applyFill="1" applyBorder="1" applyAlignment="1" applyProtection="1">
      <alignment horizontal="left" vertical="center" wrapText="1"/>
      <protection locked="0"/>
    </xf>
    <xf numFmtId="0" fontId="20" fillId="8" borderId="2" xfId="0" applyFont="1" applyFill="1" applyBorder="1" applyAlignment="1" applyProtection="1">
      <alignment horizontal="left" vertical="center" wrapText="1"/>
    </xf>
    <xf numFmtId="0" fontId="20" fillId="8" borderId="15" xfId="0" applyFont="1" applyFill="1" applyBorder="1" applyAlignment="1" applyProtection="1">
      <alignment horizontal="left" vertical="center" wrapText="1"/>
    </xf>
    <xf numFmtId="0" fontId="20" fillId="8" borderId="3" xfId="0" applyFont="1" applyFill="1" applyBorder="1" applyAlignment="1" applyProtection="1">
      <alignment horizontal="left" vertical="center" wrapText="1"/>
    </xf>
    <xf numFmtId="0" fontId="20" fillId="8" borderId="15" xfId="0" applyFont="1" applyFill="1" applyBorder="1" applyAlignment="1" applyProtection="1">
      <alignment horizontal="left" vertical="top" wrapText="1"/>
    </xf>
    <xf numFmtId="0" fontId="20" fillId="8" borderId="3" xfId="0" applyFont="1" applyFill="1" applyBorder="1" applyAlignment="1" applyProtection="1">
      <alignment horizontal="left" vertical="top" wrapText="1"/>
    </xf>
    <xf numFmtId="0" fontId="26" fillId="6" borderId="8" xfId="0" applyFont="1" applyFill="1" applyBorder="1" applyAlignment="1">
      <alignment horizontal="center" vertical="center"/>
    </xf>
    <xf numFmtId="0" fontId="26" fillId="6" borderId="11" xfId="0" applyFont="1" applyFill="1" applyBorder="1" applyAlignment="1">
      <alignment horizontal="center" vertical="center"/>
    </xf>
    <xf numFmtId="165" fontId="24" fillId="6" borderId="9" xfId="1" applyNumberFormat="1" applyFont="1" applyFill="1" applyBorder="1" applyAlignment="1" applyProtection="1">
      <alignment horizontal="center" vertical="center"/>
      <protection hidden="1"/>
    </xf>
    <xf numFmtId="165" fontId="24" fillId="6" borderId="10" xfId="1" applyNumberFormat="1" applyFont="1" applyFill="1" applyBorder="1" applyAlignment="1" applyProtection="1">
      <alignment horizontal="center" vertical="center"/>
      <protection hidden="1"/>
    </xf>
    <xf numFmtId="165" fontId="24" fillId="6" borderId="7" xfId="1" applyNumberFormat="1" applyFont="1" applyFill="1" applyBorder="1" applyAlignment="1" applyProtection="1">
      <alignment horizontal="center" vertical="center"/>
      <protection hidden="1"/>
    </xf>
    <xf numFmtId="165" fontId="24" fillId="6" borderId="12" xfId="1" applyNumberFormat="1" applyFont="1" applyFill="1" applyBorder="1" applyAlignment="1" applyProtection="1">
      <alignment horizontal="center" vertical="center"/>
      <protection hidden="1"/>
    </xf>
    <xf numFmtId="0" fontId="20" fillId="4" borderId="3" xfId="0" applyFont="1" applyFill="1" applyBorder="1" applyAlignment="1" applyProtection="1">
      <alignment horizontal="left" vertical="top" wrapText="1"/>
      <protection locked="0"/>
    </xf>
    <xf numFmtId="0" fontId="0" fillId="4" borderId="2" xfId="0" applyFill="1" applyBorder="1" applyAlignment="1">
      <alignment horizontal="center"/>
    </xf>
    <xf numFmtId="0" fontId="32" fillId="4" borderId="9" xfId="0" applyFont="1" applyFill="1" applyBorder="1" applyAlignment="1">
      <alignment horizontal="center" vertical="top" wrapText="1"/>
    </xf>
    <xf numFmtId="0" fontId="20" fillId="6" borderId="2" xfId="0" applyFont="1" applyFill="1" applyBorder="1" applyAlignment="1">
      <alignment horizontal="left"/>
    </xf>
    <xf numFmtId="0" fontId="20" fillId="6" borderId="2" xfId="0" quotePrefix="1" applyFont="1" applyFill="1" applyBorder="1" applyAlignment="1">
      <alignment horizontal="left"/>
    </xf>
    <xf numFmtId="0" fontId="25" fillId="6" borderId="13" xfId="0" applyFont="1" applyFill="1" applyBorder="1" applyAlignment="1">
      <alignment horizontal="center" vertical="center"/>
    </xf>
    <xf numFmtId="0" fontId="25" fillId="6" borderId="11" xfId="0" applyFont="1" applyFill="1" applyBorder="1" applyAlignment="1">
      <alignment horizontal="center" vertical="center"/>
    </xf>
    <xf numFmtId="0" fontId="38" fillId="5" borderId="0" xfId="0" applyFont="1" applyFill="1" applyBorder="1" applyAlignment="1" applyProtection="1">
      <alignment horizontal="center" vertical="center"/>
      <protection hidden="1"/>
    </xf>
    <xf numFmtId="0" fontId="38" fillId="5" borderId="14" xfId="0" applyFont="1" applyFill="1" applyBorder="1" applyAlignment="1" applyProtection="1">
      <alignment horizontal="center" vertical="center"/>
      <protection hidden="1"/>
    </xf>
    <xf numFmtId="0" fontId="38" fillId="5" borderId="7" xfId="0" applyFont="1" applyFill="1" applyBorder="1" applyAlignment="1" applyProtection="1">
      <alignment horizontal="center" vertical="center"/>
      <protection hidden="1"/>
    </xf>
    <xf numFmtId="0" fontId="38" fillId="5" borderId="12" xfId="0" applyFont="1" applyFill="1" applyBorder="1" applyAlignment="1" applyProtection="1">
      <alignment horizontal="center" vertical="center"/>
      <protection hidden="1"/>
    </xf>
    <xf numFmtId="0" fontId="20" fillId="6" borderId="2" xfId="0" applyFont="1" applyFill="1" applyBorder="1" applyAlignment="1">
      <alignment horizontal="left" vertical="center"/>
    </xf>
    <xf numFmtId="0" fontId="22" fillId="4" borderId="30" xfId="0" applyFont="1" applyFill="1" applyBorder="1" applyAlignment="1" applyProtection="1">
      <alignment horizontal="center"/>
      <protection locked="0"/>
    </xf>
    <xf numFmtId="0" fontId="22" fillId="4" borderId="31" xfId="0" applyFont="1" applyFill="1" applyBorder="1" applyAlignment="1" applyProtection="1">
      <alignment horizontal="center"/>
      <protection locked="0"/>
    </xf>
    <xf numFmtId="0" fontId="22" fillId="4" borderId="32" xfId="0" applyFont="1" applyFill="1" applyBorder="1" applyAlignment="1" applyProtection="1">
      <alignment horizontal="center"/>
      <protection locked="0"/>
    </xf>
    <xf numFmtId="0" fontId="26" fillId="6" borderId="0" xfId="0" applyFont="1" applyFill="1" applyAlignment="1">
      <alignment horizontal="left" vertical="center"/>
    </xf>
    <xf numFmtId="0" fontId="20" fillId="6" borderId="15" xfId="0" applyFont="1" applyFill="1" applyBorder="1" applyAlignment="1">
      <alignment horizontal="left" vertical="center" wrapText="1" indent="1"/>
    </xf>
    <xf numFmtId="0" fontId="20" fillId="6" borderId="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20" fillId="8" borderId="2" xfId="0" applyFont="1" applyFill="1" applyBorder="1" applyAlignment="1">
      <alignment horizontal="left" vertical="center" wrapText="1"/>
    </xf>
    <xf numFmtId="0" fontId="20" fillId="6" borderId="5" xfId="0" applyFont="1" applyFill="1" applyBorder="1" applyAlignment="1">
      <alignment horizontal="left"/>
    </xf>
    <xf numFmtId="0" fontId="0" fillId="5" borderId="5" xfId="0"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12" fillId="4" borderId="5"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32" fillId="4" borderId="0" xfId="0" applyFont="1" applyFill="1" applyBorder="1" applyAlignment="1">
      <alignment horizontal="center" textRotation="90" wrapText="1"/>
    </xf>
    <xf numFmtId="0" fontId="32" fillId="4" borderId="7" xfId="0" applyFont="1" applyFill="1" applyBorder="1" applyAlignment="1">
      <alignment horizontal="center" textRotation="90" wrapText="1"/>
    </xf>
    <xf numFmtId="0" fontId="21" fillId="4" borderId="27" xfId="0" applyFont="1" applyFill="1" applyBorder="1" applyAlignment="1" applyProtection="1">
      <alignment horizontal="left" vertical="center" wrapText="1"/>
      <protection hidden="1"/>
    </xf>
    <xf numFmtId="0" fontId="37" fillId="4" borderId="28" xfId="0" applyFont="1" applyFill="1" applyBorder="1" applyAlignment="1" applyProtection="1">
      <alignment horizontal="left" vertical="center" wrapText="1"/>
      <protection hidden="1"/>
    </xf>
    <xf numFmtId="0" fontId="37" fillId="4" borderId="29" xfId="0" applyFont="1" applyFill="1" applyBorder="1" applyAlignment="1" applyProtection="1">
      <alignment horizontal="left" vertical="center" wrapText="1"/>
      <protection hidden="1"/>
    </xf>
    <xf numFmtId="0" fontId="12" fillId="4" borderId="5"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0" fillId="4" borderId="0" xfId="0" applyFill="1" applyAlignment="1">
      <alignment horizontal="right" wrapText="1"/>
    </xf>
    <xf numFmtId="0" fontId="44" fillId="4" borderId="15" xfId="0" applyFont="1" applyFill="1" applyBorder="1" applyAlignment="1" applyProtection="1">
      <alignment horizontal="left" vertical="top" wrapText="1"/>
      <protection hidden="1"/>
    </xf>
    <xf numFmtId="0" fontId="44" fillId="4" borderId="3" xfId="0" applyFont="1" applyFill="1" applyBorder="1" applyAlignment="1" applyProtection="1">
      <alignment horizontal="left" vertical="top" wrapText="1"/>
      <protection hidden="1"/>
    </xf>
    <xf numFmtId="0" fontId="43" fillId="4" borderId="15" xfId="0" applyFont="1" applyFill="1" applyBorder="1" applyAlignment="1" applyProtection="1">
      <alignment horizontal="center" vertical="top"/>
    </xf>
    <xf numFmtId="0" fontId="43" fillId="4" borderId="23" xfId="0" applyFont="1" applyFill="1" applyBorder="1" applyAlignment="1" applyProtection="1">
      <alignment horizontal="center" vertical="top"/>
    </xf>
    <xf numFmtId="0" fontId="43" fillId="4" borderId="3" xfId="0" applyFont="1" applyFill="1" applyBorder="1" applyAlignment="1" applyProtection="1">
      <alignment horizontal="center" vertical="top"/>
    </xf>
    <xf numFmtId="0" fontId="20" fillId="6" borderId="16" xfId="0" applyFont="1" applyFill="1" applyBorder="1" applyAlignment="1" applyProtection="1">
      <alignment horizontal="left" vertical="center"/>
      <protection hidden="1"/>
    </xf>
    <xf numFmtId="0" fontId="20" fillId="6" borderId="17" xfId="0" applyFont="1" applyFill="1" applyBorder="1" applyAlignment="1" applyProtection="1">
      <alignment horizontal="left" vertical="center"/>
      <protection hidden="1"/>
    </xf>
    <xf numFmtId="0" fontId="26" fillId="6" borderId="0" xfId="0" applyFont="1" applyFill="1" applyAlignment="1" applyProtection="1">
      <alignment horizontal="left" vertical="center"/>
      <protection hidden="1"/>
    </xf>
    <xf numFmtId="0" fontId="32" fillId="4" borderId="0" xfId="0" applyFont="1" applyFill="1" applyBorder="1" applyAlignment="1" applyProtection="1">
      <alignment horizontal="center" textRotation="90" wrapText="1"/>
      <protection hidden="1"/>
    </xf>
    <xf numFmtId="0" fontId="32" fillId="4" borderId="7" xfId="0" applyFont="1" applyFill="1" applyBorder="1" applyAlignment="1" applyProtection="1">
      <alignment horizontal="center" textRotation="90" wrapText="1"/>
      <protection hidden="1"/>
    </xf>
    <xf numFmtId="0" fontId="0" fillId="4" borderId="2" xfId="0" applyFill="1" applyBorder="1" applyAlignment="1" applyProtection="1">
      <alignment horizontal="center"/>
      <protection hidden="1"/>
    </xf>
    <xf numFmtId="0" fontId="20" fillId="6" borderId="15" xfId="0" applyFont="1" applyFill="1" applyBorder="1" applyAlignment="1" applyProtection="1">
      <alignment horizontal="left" vertical="center"/>
      <protection hidden="1"/>
    </xf>
    <xf numFmtId="0" fontId="20" fillId="6" borderId="3" xfId="0" applyFont="1" applyFill="1" applyBorder="1" applyAlignment="1" applyProtection="1">
      <alignment horizontal="left" vertical="center"/>
      <protection hidden="1"/>
    </xf>
    <xf numFmtId="0" fontId="20" fillId="6" borderId="2" xfId="0" applyFont="1" applyFill="1" applyBorder="1" applyAlignment="1" applyProtection="1">
      <alignment horizontal="left" vertical="center"/>
      <protection hidden="1"/>
    </xf>
    <xf numFmtId="0" fontId="20" fillId="6" borderId="2" xfId="0" applyFont="1" applyFill="1" applyBorder="1" applyAlignment="1" applyProtection="1">
      <alignment horizontal="left"/>
      <protection hidden="1"/>
    </xf>
    <xf numFmtId="0" fontId="20" fillId="6" borderId="2" xfId="0" quotePrefix="1" applyFont="1" applyFill="1" applyBorder="1" applyAlignment="1" applyProtection="1">
      <alignment horizontal="left"/>
      <protection hidden="1"/>
    </xf>
    <xf numFmtId="0" fontId="20" fillId="6" borderId="5" xfId="0" applyFont="1" applyFill="1" applyBorder="1" applyAlignment="1" applyProtection="1">
      <alignment horizontal="left"/>
      <protection hidden="1"/>
    </xf>
    <xf numFmtId="0" fontId="20" fillId="6" borderId="18" xfId="0" applyFont="1" applyFill="1" applyBorder="1" applyAlignment="1" applyProtection="1">
      <alignment horizontal="left" vertical="center"/>
      <protection hidden="1"/>
    </xf>
    <xf numFmtId="0" fontId="20" fillId="6" borderId="19" xfId="0" applyFont="1" applyFill="1" applyBorder="1" applyAlignment="1" applyProtection="1">
      <alignment horizontal="left" vertical="center"/>
      <protection hidden="1"/>
    </xf>
    <xf numFmtId="0" fontId="21" fillId="4" borderId="1" xfId="0" applyFont="1" applyFill="1" applyBorder="1" applyAlignment="1" applyProtection="1">
      <alignment horizontal="left" wrapText="1"/>
      <protection hidden="1"/>
    </xf>
    <xf numFmtId="0" fontId="20" fillId="6" borderId="2" xfId="0" applyFont="1" applyFill="1" applyBorder="1" applyAlignment="1" applyProtection="1">
      <alignment horizontal="left" vertical="center" wrapText="1"/>
      <protection hidden="1"/>
    </xf>
    <xf numFmtId="0" fontId="12" fillId="4" borderId="5"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20" fillId="6" borderId="21" xfId="0" quotePrefix="1" applyFont="1" applyFill="1" applyBorder="1" applyAlignment="1" applyProtection="1">
      <alignment horizontal="left" wrapText="1"/>
      <protection hidden="1"/>
    </xf>
    <xf numFmtId="0" fontId="20" fillId="6" borderId="22" xfId="0" quotePrefix="1" applyFont="1" applyFill="1" applyBorder="1" applyAlignment="1" applyProtection="1">
      <alignment horizontal="left" wrapText="1"/>
      <protection hidden="1"/>
    </xf>
    <xf numFmtId="0" fontId="20" fillId="6" borderId="18" xfId="0" quotePrefix="1" applyFont="1" applyFill="1" applyBorder="1" applyAlignment="1" applyProtection="1">
      <alignment horizontal="left" wrapText="1"/>
      <protection hidden="1"/>
    </xf>
    <xf numFmtId="0" fontId="20" fillId="6" borderId="19" xfId="0" quotePrefix="1" applyFont="1" applyFill="1" applyBorder="1" applyAlignment="1" applyProtection="1">
      <alignment horizontal="left" wrapText="1"/>
      <protection hidden="1"/>
    </xf>
    <xf numFmtId="0" fontId="26" fillId="6" borderId="8" xfId="0" applyFont="1" applyFill="1" applyBorder="1" applyAlignment="1" applyProtection="1">
      <alignment horizontal="center" vertical="center"/>
      <protection hidden="1"/>
    </xf>
    <xf numFmtId="0" fontId="26" fillId="6" borderId="11" xfId="0" applyFont="1" applyFill="1" applyBorder="1" applyAlignment="1" applyProtection="1">
      <alignment horizontal="center" vertical="center"/>
      <protection hidden="1"/>
    </xf>
    <xf numFmtId="0" fontId="32" fillId="4" borderId="9" xfId="0" applyFont="1" applyFill="1" applyBorder="1" applyAlignment="1" applyProtection="1">
      <alignment horizontal="center" vertical="top" wrapText="1"/>
      <protection hidden="1"/>
    </xf>
    <xf numFmtId="0" fontId="20" fillId="6" borderId="15" xfId="0" applyFont="1" applyFill="1" applyBorder="1" applyAlignment="1" applyProtection="1">
      <alignment horizontal="left" vertical="center" wrapText="1"/>
      <protection hidden="1"/>
    </xf>
    <xf numFmtId="0" fontId="20" fillId="6" borderId="3" xfId="0" applyFont="1" applyFill="1" applyBorder="1" applyAlignment="1" applyProtection="1">
      <alignment horizontal="left" vertical="center" wrapText="1"/>
      <protection hidden="1"/>
    </xf>
    <xf numFmtId="0" fontId="44" fillId="4" borderId="2" xfId="0" applyFont="1" applyFill="1" applyBorder="1" applyAlignment="1" applyProtection="1">
      <alignment horizontal="left" vertical="center" wrapText="1"/>
      <protection hidden="1"/>
    </xf>
    <xf numFmtId="0" fontId="43" fillId="4" borderId="15" xfId="0" applyFont="1" applyFill="1" applyBorder="1" applyAlignment="1" applyProtection="1">
      <alignment horizontal="left" vertical="top"/>
      <protection hidden="1"/>
    </xf>
    <xf numFmtId="0" fontId="43" fillId="4" borderId="23" xfId="0" applyFont="1" applyFill="1" applyBorder="1" applyAlignment="1" applyProtection="1">
      <alignment horizontal="left" vertical="top"/>
      <protection hidden="1"/>
    </xf>
    <xf numFmtId="0" fontId="43" fillId="4" borderId="3" xfId="0" applyFont="1" applyFill="1" applyBorder="1" applyAlignment="1" applyProtection="1">
      <alignment horizontal="left" vertical="top"/>
      <protection hidden="1"/>
    </xf>
    <xf numFmtId="0" fontId="20" fillId="6" borderId="15" xfId="0" applyFont="1" applyFill="1" applyBorder="1" applyAlignment="1" applyProtection="1">
      <alignment horizontal="left" vertical="top" wrapText="1"/>
      <protection hidden="1"/>
    </xf>
    <xf numFmtId="0" fontId="20" fillId="6" borderId="3" xfId="0" applyFont="1" applyFill="1" applyBorder="1" applyAlignment="1" applyProtection="1">
      <alignment horizontal="left" vertical="top" wrapText="1"/>
      <protection hidden="1"/>
    </xf>
    <xf numFmtId="0" fontId="20" fillId="8" borderId="0"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4" borderId="3" xfId="0" applyFont="1" applyFill="1" applyBorder="1" applyAlignment="1" applyProtection="1">
      <alignment horizontal="left" vertical="top" wrapText="1"/>
      <protection hidden="1"/>
    </xf>
    <xf numFmtId="0" fontId="25" fillId="6" borderId="13" xfId="0" applyFont="1" applyFill="1" applyBorder="1" applyAlignment="1" applyProtection="1">
      <alignment horizontal="center" vertical="center"/>
      <protection hidden="1"/>
    </xf>
    <xf numFmtId="0" fontId="25" fillId="6" borderId="11" xfId="0" applyFont="1" applyFill="1" applyBorder="1" applyAlignment="1" applyProtection="1">
      <alignment horizontal="center" vertical="center"/>
      <protection hidden="1"/>
    </xf>
    <xf numFmtId="0" fontId="0" fillId="4" borderId="0" xfId="0" applyFont="1" applyFill="1" applyAlignment="1">
      <alignment horizontal="right" wrapText="1"/>
    </xf>
    <xf numFmtId="0" fontId="43" fillId="4" borderId="21" xfId="0" applyFont="1" applyFill="1" applyBorder="1" applyAlignment="1" applyProtection="1">
      <alignment horizontal="left" wrapText="1"/>
      <protection hidden="1"/>
    </xf>
    <xf numFmtId="0" fontId="43" fillId="4" borderId="33" xfId="0" applyFont="1" applyFill="1" applyBorder="1" applyAlignment="1" applyProtection="1">
      <alignment horizontal="left" wrapText="1"/>
      <protection hidden="1"/>
    </xf>
    <xf numFmtId="0" fontId="43" fillId="4" borderId="22" xfId="0" applyFont="1" applyFill="1" applyBorder="1" applyAlignment="1" applyProtection="1">
      <alignment horizontal="left" wrapText="1"/>
      <protection hidden="1"/>
    </xf>
    <xf numFmtId="0" fontId="0" fillId="0" borderId="16" xfId="0" applyFill="1" applyBorder="1" applyAlignment="1" applyProtection="1">
      <alignment horizontal="left" wrapText="1"/>
      <protection hidden="1"/>
    </xf>
    <xf numFmtId="0" fontId="0" fillId="0" borderId="0" xfId="0" applyFill="1" applyBorder="1" applyAlignment="1" applyProtection="1">
      <alignment horizontal="left" wrapText="1"/>
      <protection hidden="1"/>
    </xf>
    <xf numFmtId="0" fontId="0" fillId="0" borderId="17" xfId="0" applyFill="1" applyBorder="1" applyAlignment="1" applyProtection="1">
      <alignment horizontal="left" wrapText="1"/>
      <protection hidden="1"/>
    </xf>
    <xf numFmtId="0" fontId="0" fillId="4" borderId="18" xfId="0" applyFill="1" applyBorder="1" applyAlignment="1" applyProtection="1">
      <alignment horizontal="left" wrapText="1"/>
      <protection hidden="1"/>
    </xf>
    <xf numFmtId="0" fontId="0" fillId="4" borderId="1" xfId="0" applyFill="1" applyBorder="1" applyAlignment="1" applyProtection="1">
      <alignment horizontal="left" wrapText="1"/>
      <protection hidden="1"/>
    </xf>
    <xf numFmtId="0" fontId="0" fillId="4" borderId="19" xfId="0" applyFill="1" applyBorder="1" applyAlignment="1" applyProtection="1">
      <alignment horizontal="left" wrapText="1"/>
      <protection hidden="1"/>
    </xf>
    <xf numFmtId="0" fontId="47" fillId="4" borderId="15" xfId="0" applyFont="1" applyFill="1" applyBorder="1" applyAlignment="1" applyProtection="1">
      <alignment horizontal="left" vertical="top"/>
      <protection hidden="1"/>
    </xf>
    <xf numFmtId="0" fontId="47" fillId="4" borderId="23" xfId="0" applyFont="1" applyFill="1" applyBorder="1" applyAlignment="1" applyProtection="1">
      <alignment horizontal="left" vertical="top"/>
      <protection hidden="1"/>
    </xf>
    <xf numFmtId="0" fontId="47" fillId="4" borderId="3" xfId="0" applyFont="1" applyFill="1" applyBorder="1" applyAlignment="1" applyProtection="1">
      <alignment horizontal="left" vertical="top"/>
      <protection hidden="1"/>
    </xf>
    <xf numFmtId="0" fontId="43" fillId="4" borderId="21" xfId="0" applyFont="1" applyFill="1" applyBorder="1" applyAlignment="1" applyProtection="1">
      <alignment horizontal="left" vertical="top"/>
      <protection hidden="1"/>
    </xf>
    <xf numFmtId="0" fontId="43" fillId="4" borderId="33" xfId="0" applyFont="1" applyFill="1" applyBorder="1" applyAlignment="1" applyProtection="1">
      <alignment horizontal="left" vertical="top"/>
      <protection hidden="1"/>
    </xf>
    <xf numFmtId="0" fontId="43" fillId="4" borderId="22" xfId="0" applyFont="1" applyFill="1" applyBorder="1" applyAlignment="1" applyProtection="1">
      <alignment horizontal="left" vertical="top"/>
      <protection hidden="1"/>
    </xf>
    <xf numFmtId="0" fontId="44" fillId="4" borderId="5" xfId="0" applyFont="1" applyFill="1" applyBorder="1" applyAlignment="1" applyProtection="1">
      <alignment horizontal="left" vertical="center" wrapText="1"/>
      <protection hidden="1"/>
    </xf>
    <xf numFmtId="0" fontId="21" fillId="4" borderId="27" xfId="0" applyFont="1" applyFill="1" applyBorder="1" applyAlignment="1" applyProtection="1">
      <alignment horizontal="left" vertical="top" wrapText="1"/>
      <protection hidden="1"/>
    </xf>
    <xf numFmtId="0" fontId="37" fillId="4" borderId="28" xfId="0" applyFont="1" applyFill="1" applyBorder="1" applyAlignment="1" applyProtection="1">
      <alignment horizontal="left" vertical="top" wrapText="1"/>
      <protection hidden="1"/>
    </xf>
    <xf numFmtId="0" fontId="37" fillId="4" borderId="29" xfId="0" applyFont="1" applyFill="1" applyBorder="1" applyAlignment="1" applyProtection="1">
      <alignment horizontal="left" vertical="top" wrapText="1"/>
      <protection hidden="1"/>
    </xf>
    <xf numFmtId="0" fontId="22" fillId="4" borderId="30" xfId="0" applyFont="1" applyFill="1" applyBorder="1" applyAlignment="1" applyProtection="1">
      <alignment horizontal="center"/>
      <protection locked="0" hidden="1"/>
    </xf>
    <xf numFmtId="0" fontId="22" fillId="4" borderId="31" xfId="0" applyFont="1" applyFill="1" applyBorder="1" applyAlignment="1" applyProtection="1">
      <alignment horizontal="center"/>
      <protection locked="0" hidden="1"/>
    </xf>
    <xf numFmtId="0" fontId="22" fillId="4" borderId="32" xfId="0" applyFont="1" applyFill="1" applyBorder="1" applyAlignment="1" applyProtection="1">
      <alignment horizontal="center"/>
      <protection locked="0" hidden="1"/>
    </xf>
    <xf numFmtId="0" fontId="47" fillId="4" borderId="34" xfId="0" applyFont="1" applyFill="1" applyBorder="1" applyAlignment="1" applyProtection="1">
      <alignment horizontal="left" vertical="top"/>
      <protection hidden="1"/>
    </xf>
    <xf numFmtId="0" fontId="0" fillId="4" borderId="0" xfId="0" applyFill="1" applyBorder="1" applyAlignment="1" applyProtection="1">
      <alignment horizontal="left" wrapText="1"/>
      <protection hidden="1"/>
    </xf>
    <xf numFmtId="0" fontId="20" fillId="6" borderId="5" xfId="0" applyFont="1" applyFill="1" applyBorder="1" applyAlignment="1" applyProtection="1">
      <alignment horizontal="left" vertical="center" wrapText="1"/>
      <protection hidden="1"/>
    </xf>
    <xf numFmtId="0" fontId="44" fillId="4" borderId="34" xfId="0" applyFont="1" applyFill="1" applyBorder="1" applyAlignment="1" applyProtection="1">
      <alignment horizontal="left" vertical="center" wrapText="1"/>
      <protection hidden="1"/>
    </xf>
    <xf numFmtId="0" fontId="47" fillId="4" borderId="35" xfId="0" applyFont="1" applyFill="1" applyBorder="1" applyAlignment="1" applyProtection="1">
      <alignment horizontal="left" vertical="top"/>
      <protection hidden="1"/>
    </xf>
    <xf numFmtId="0" fontId="43" fillId="4" borderId="15" xfId="0" applyFont="1" applyFill="1" applyBorder="1" applyAlignment="1" applyProtection="1">
      <alignment horizontal="left" vertical="top" wrapText="1"/>
      <protection hidden="1"/>
    </xf>
    <xf numFmtId="0" fontId="43" fillId="4" borderId="23" xfId="0" applyFont="1" applyFill="1" applyBorder="1" applyAlignment="1" applyProtection="1">
      <alignment horizontal="left" vertical="top" wrapText="1"/>
      <protection hidden="1"/>
    </xf>
    <xf numFmtId="0" fontId="43" fillId="4" borderId="3" xfId="0" applyFont="1" applyFill="1" applyBorder="1" applyAlignment="1" applyProtection="1">
      <alignment horizontal="left" vertical="top" wrapText="1"/>
      <protection hidden="1"/>
    </xf>
    <xf numFmtId="0" fontId="21" fillId="0" borderId="27" xfId="0" applyFont="1" applyFill="1" applyBorder="1" applyAlignment="1" applyProtection="1">
      <alignment horizontal="left" vertical="top" wrapText="1"/>
      <protection hidden="1"/>
    </xf>
    <xf numFmtId="0" fontId="21" fillId="0" borderId="28" xfId="0" applyFont="1" applyFill="1" applyBorder="1" applyAlignment="1" applyProtection="1">
      <alignment horizontal="left" vertical="top" wrapText="1"/>
      <protection hidden="1"/>
    </xf>
    <xf numFmtId="0" fontId="21" fillId="0" borderId="29" xfId="0" applyFont="1" applyFill="1" applyBorder="1" applyAlignment="1" applyProtection="1">
      <alignment horizontal="left" vertical="top" wrapText="1"/>
      <protection hidden="1"/>
    </xf>
    <xf numFmtId="0" fontId="44" fillId="4" borderId="2" xfId="0" applyFont="1" applyFill="1" applyBorder="1" applyAlignment="1" applyProtection="1">
      <alignment horizontal="left" vertical="center" wrapText="1"/>
    </xf>
    <xf numFmtId="0" fontId="32" fillId="4" borderId="9" xfId="0" applyFont="1" applyFill="1" applyBorder="1" applyAlignment="1" applyProtection="1">
      <alignment horizontal="center" vertical="top" wrapText="1"/>
    </xf>
    <xf numFmtId="0" fontId="20" fillId="6" borderId="15" xfId="0" applyFont="1" applyFill="1" applyBorder="1" applyAlignment="1" applyProtection="1">
      <alignment horizontal="left" vertical="center"/>
    </xf>
    <xf numFmtId="0" fontId="20" fillId="6" borderId="3" xfId="0" applyFont="1" applyFill="1" applyBorder="1" applyAlignment="1" applyProtection="1">
      <alignment horizontal="left" vertical="center"/>
    </xf>
    <xf numFmtId="0" fontId="21" fillId="4" borderId="1" xfId="0" applyFont="1" applyFill="1" applyBorder="1" applyAlignment="1" applyProtection="1">
      <alignment horizontal="left" wrapText="1"/>
    </xf>
    <xf numFmtId="0" fontId="25" fillId="6" borderId="13" xfId="0" applyFont="1" applyFill="1" applyBorder="1" applyAlignment="1" applyProtection="1">
      <alignment horizontal="center" vertical="center"/>
    </xf>
    <xf numFmtId="0" fontId="25" fillId="6" borderId="11" xfId="0" applyFont="1" applyFill="1" applyBorder="1" applyAlignment="1" applyProtection="1">
      <alignment horizontal="center" vertical="center"/>
    </xf>
    <xf numFmtId="0" fontId="44" fillId="4" borderId="15" xfId="0" applyFont="1" applyFill="1" applyBorder="1" applyAlignment="1" applyProtection="1">
      <alignment horizontal="left" vertical="top" wrapText="1"/>
    </xf>
    <xf numFmtId="0" fontId="44" fillId="4" borderId="3" xfId="0" applyFont="1" applyFill="1" applyBorder="1" applyAlignment="1" applyProtection="1">
      <alignment horizontal="left" vertical="top" wrapText="1"/>
    </xf>
    <xf numFmtId="0" fontId="20" fillId="4" borderId="3" xfId="0" applyFont="1" applyFill="1" applyBorder="1" applyAlignment="1" applyProtection="1">
      <alignment horizontal="left" vertical="top" wrapText="1"/>
    </xf>
    <xf numFmtId="0" fontId="38" fillId="5" borderId="0" xfId="0" applyFont="1" applyFill="1" applyBorder="1" applyAlignment="1" applyProtection="1">
      <alignment horizontal="center" vertical="center"/>
    </xf>
    <xf numFmtId="0" fontId="38" fillId="5" borderId="14" xfId="0" applyFont="1" applyFill="1" applyBorder="1" applyAlignment="1" applyProtection="1">
      <alignment horizontal="center" vertical="center"/>
    </xf>
    <xf numFmtId="0" fontId="38" fillId="5" borderId="7" xfId="0" applyFont="1" applyFill="1" applyBorder="1" applyAlignment="1" applyProtection="1">
      <alignment horizontal="center" vertical="center"/>
    </xf>
    <xf numFmtId="0" fontId="38" fillId="5" borderId="12" xfId="0" applyFont="1" applyFill="1" applyBorder="1" applyAlignment="1" applyProtection="1">
      <alignment horizontal="center" vertical="center"/>
    </xf>
    <xf numFmtId="0" fontId="20" fillId="6" borderId="2" xfId="0" applyFont="1" applyFill="1" applyBorder="1" applyAlignment="1" applyProtection="1">
      <alignment horizontal="left" vertical="center"/>
    </xf>
    <xf numFmtId="0" fontId="26" fillId="6" borderId="8" xfId="0" applyFont="1" applyFill="1" applyBorder="1" applyAlignment="1" applyProtection="1">
      <alignment horizontal="center" vertical="center"/>
    </xf>
    <xf numFmtId="0" fontId="26" fillId="6" borderId="11" xfId="0" applyFont="1" applyFill="1" applyBorder="1" applyAlignment="1" applyProtection="1">
      <alignment horizontal="center" vertical="center"/>
    </xf>
    <xf numFmtId="165" fontId="24" fillId="6" borderId="9" xfId="1" applyNumberFormat="1" applyFont="1" applyFill="1" applyBorder="1" applyAlignment="1" applyProtection="1">
      <alignment horizontal="center" vertical="center"/>
    </xf>
    <xf numFmtId="165" fontId="24" fillId="6" borderId="10" xfId="1" applyNumberFormat="1" applyFont="1" applyFill="1" applyBorder="1" applyAlignment="1" applyProtection="1">
      <alignment horizontal="center" vertical="center"/>
    </xf>
    <xf numFmtId="165" fontId="24" fillId="6" borderId="7" xfId="1" applyNumberFormat="1" applyFont="1" applyFill="1" applyBorder="1" applyAlignment="1" applyProtection="1">
      <alignment horizontal="center" vertical="center"/>
    </xf>
    <xf numFmtId="165" fontId="24" fillId="6" borderId="12" xfId="1" applyNumberFormat="1" applyFont="1" applyFill="1" applyBorder="1" applyAlignment="1" applyProtection="1">
      <alignment horizontal="center" vertical="center"/>
    </xf>
    <xf numFmtId="0" fontId="20" fillId="6" borderId="2" xfId="0" quotePrefix="1" applyFont="1" applyFill="1" applyBorder="1" applyAlignment="1" applyProtection="1">
      <alignment horizontal="left"/>
    </xf>
    <xf numFmtId="0" fontId="20" fillId="6" borderId="21" xfId="0" quotePrefix="1" applyFont="1" applyFill="1" applyBorder="1" applyAlignment="1" applyProtection="1">
      <alignment horizontal="left" wrapText="1"/>
    </xf>
    <xf numFmtId="0" fontId="20" fillId="6" borderId="22" xfId="0" quotePrefix="1" applyFont="1" applyFill="1" applyBorder="1" applyAlignment="1" applyProtection="1">
      <alignment horizontal="left" wrapText="1"/>
    </xf>
    <xf numFmtId="0" fontId="20" fillId="6" borderId="18" xfId="0" quotePrefix="1" applyFont="1" applyFill="1" applyBorder="1" applyAlignment="1" applyProtection="1">
      <alignment horizontal="left" wrapText="1"/>
    </xf>
    <xf numFmtId="0" fontId="20" fillId="6" borderId="19" xfId="0" quotePrefix="1" applyFont="1" applyFill="1" applyBorder="1" applyAlignment="1" applyProtection="1">
      <alignment horizontal="left" wrapText="1"/>
    </xf>
    <xf numFmtId="0" fontId="20" fillId="6" borderId="16" xfId="0" applyFont="1" applyFill="1" applyBorder="1" applyAlignment="1" applyProtection="1">
      <alignment horizontal="left" vertical="center"/>
    </xf>
    <xf numFmtId="0" fontId="20" fillId="6" borderId="17" xfId="0" applyFont="1" applyFill="1" applyBorder="1" applyAlignment="1" applyProtection="1">
      <alignment horizontal="left" vertical="center"/>
    </xf>
    <xf numFmtId="0" fontId="26" fillId="6" borderId="0" xfId="0" applyFont="1" applyFill="1" applyAlignment="1" applyProtection="1">
      <alignment horizontal="left" vertical="center"/>
    </xf>
    <xf numFmtId="0" fontId="21" fillId="4" borderId="27" xfId="0" applyFont="1" applyFill="1" applyBorder="1" applyAlignment="1" applyProtection="1">
      <alignment horizontal="left" vertical="center" wrapText="1"/>
    </xf>
    <xf numFmtId="0" fontId="37" fillId="4" borderId="28" xfId="0" applyFont="1" applyFill="1" applyBorder="1" applyAlignment="1" applyProtection="1">
      <alignment horizontal="left" vertical="center" wrapText="1"/>
    </xf>
    <xf numFmtId="0" fontId="37" fillId="4" borderId="29" xfId="0" applyFont="1" applyFill="1" applyBorder="1" applyAlignment="1" applyProtection="1">
      <alignment horizontal="left" vertical="center" wrapText="1"/>
    </xf>
    <xf numFmtId="0" fontId="32" fillId="4" borderId="0" xfId="0" applyFont="1" applyFill="1" applyBorder="1" applyAlignment="1" applyProtection="1">
      <alignment horizontal="center" textRotation="90" wrapText="1"/>
    </xf>
    <xf numFmtId="0" fontId="32" fillId="4" borderId="7" xfId="0" applyFont="1" applyFill="1" applyBorder="1" applyAlignment="1" applyProtection="1">
      <alignment horizontal="center" textRotation="90" wrapText="1"/>
    </xf>
    <xf numFmtId="0" fontId="20" fillId="6" borderId="5" xfId="0" applyFont="1" applyFill="1" applyBorder="1" applyAlignment="1" applyProtection="1">
      <alignment horizontal="left"/>
    </xf>
    <xf numFmtId="0" fontId="20" fillId="6" borderId="18" xfId="0" applyFont="1" applyFill="1" applyBorder="1" applyAlignment="1" applyProtection="1">
      <alignment horizontal="left" vertical="center"/>
    </xf>
    <xf numFmtId="0" fontId="20" fillId="6" borderId="19" xfId="0" applyFont="1" applyFill="1" applyBorder="1" applyAlignment="1" applyProtection="1">
      <alignment horizontal="left" vertical="center"/>
    </xf>
    <xf numFmtId="0" fontId="0" fillId="5" borderId="5" xfId="0" applyFill="1" applyBorder="1" applyAlignment="1" applyProtection="1">
      <alignment horizontal="center" vertical="center"/>
    </xf>
    <xf numFmtId="0" fontId="0" fillId="5" borderId="4" xfId="0" applyFill="1" applyBorder="1" applyAlignment="1" applyProtection="1">
      <alignment horizontal="center" vertical="center"/>
    </xf>
    <xf numFmtId="0" fontId="20" fillId="6" borderId="2" xfId="0" applyFont="1" applyFill="1" applyBorder="1" applyAlignment="1" applyProtection="1">
      <alignment horizontal="left"/>
    </xf>
    <xf numFmtId="0" fontId="47" fillId="4" borderId="38" xfId="0" applyFont="1" applyFill="1" applyBorder="1" applyAlignment="1" applyProtection="1">
      <alignment horizontal="left" vertical="top" wrapText="1"/>
      <protection hidden="1"/>
    </xf>
    <xf numFmtId="0" fontId="47" fillId="4" borderId="39" xfId="0" applyFont="1" applyFill="1" applyBorder="1" applyAlignment="1" applyProtection="1">
      <alignment horizontal="left" vertical="top"/>
      <protection hidden="1"/>
    </xf>
    <xf numFmtId="0" fontId="47" fillId="4" borderId="40" xfId="0" applyFont="1" applyFill="1" applyBorder="1" applyAlignment="1" applyProtection="1">
      <alignment horizontal="left" vertical="top"/>
      <protection hidden="1"/>
    </xf>
    <xf numFmtId="0" fontId="43" fillId="4" borderId="18" xfId="0" applyFont="1" applyFill="1" applyBorder="1" applyAlignment="1" applyProtection="1">
      <alignment horizontal="left" vertical="top"/>
      <protection hidden="1"/>
    </xf>
    <xf numFmtId="0" fontId="43" fillId="4" borderId="1" xfId="0" applyFont="1" applyFill="1" applyBorder="1" applyAlignment="1" applyProtection="1">
      <alignment horizontal="left" vertical="top"/>
      <protection hidden="1"/>
    </xf>
    <xf numFmtId="0" fontId="43" fillId="4" borderId="19" xfId="0" applyFont="1" applyFill="1" applyBorder="1" applyAlignment="1" applyProtection="1">
      <alignment horizontal="left" vertical="top"/>
      <protection hidden="1"/>
    </xf>
    <xf numFmtId="0" fontId="20" fillId="8" borderId="0" xfId="0" applyFont="1" applyFill="1" applyAlignment="1">
      <alignment horizontal="center" vertical="top" wrapText="1"/>
    </xf>
    <xf numFmtId="0" fontId="20" fillId="6" borderId="0" xfId="0" applyFont="1" applyFill="1" applyAlignment="1">
      <alignment horizontal="center" vertical="top" wrapText="1"/>
    </xf>
    <xf numFmtId="0" fontId="32" fillId="4" borderId="0" xfId="0" applyFont="1" applyFill="1" applyAlignment="1">
      <alignment horizontal="center" textRotation="90" wrapText="1"/>
    </xf>
    <xf numFmtId="0" fontId="38" fillId="5" borderId="0" xfId="0" applyFont="1" applyFill="1" applyAlignment="1" applyProtection="1">
      <alignment horizontal="center" vertical="center"/>
      <protection hidden="1"/>
    </xf>
    <xf numFmtId="0" fontId="20" fillId="6" borderId="15" xfId="0" applyFont="1" applyFill="1" applyBorder="1" applyAlignment="1">
      <alignment horizontal="left" vertical="top" wrapText="1"/>
    </xf>
    <xf numFmtId="0" fontId="20" fillId="6" borderId="3" xfId="0" applyFont="1" applyFill="1" applyBorder="1" applyAlignment="1">
      <alignment horizontal="left" vertical="top" wrapText="1"/>
    </xf>
    <xf numFmtId="0" fontId="20" fillId="8" borderId="15" xfId="0" applyFont="1" applyFill="1" applyBorder="1" applyAlignment="1">
      <alignment horizontal="left" vertical="center" wrapText="1"/>
    </xf>
    <xf numFmtId="0" fontId="20" fillId="8" borderId="3" xfId="0" applyFont="1" applyFill="1" applyBorder="1" applyAlignment="1">
      <alignment horizontal="left" vertical="center" wrapText="1"/>
    </xf>
    <xf numFmtId="0" fontId="20" fillId="8" borderId="15" xfId="0" applyFont="1" applyFill="1" applyBorder="1" applyAlignment="1">
      <alignment horizontal="left" vertical="top" wrapText="1"/>
    </xf>
    <xf numFmtId="0" fontId="20" fillId="8" borderId="3" xfId="0" applyFont="1" applyFill="1" applyBorder="1" applyAlignment="1">
      <alignment horizontal="left" vertical="top" wrapText="1"/>
    </xf>
    <xf numFmtId="0" fontId="0" fillId="0" borderId="15" xfId="0" applyBorder="1" applyAlignment="1">
      <alignment horizontal="left" vertical="center" wrapText="1"/>
    </xf>
    <xf numFmtId="0" fontId="0" fillId="0" borderId="23" xfId="0" applyBorder="1" applyAlignment="1">
      <alignment horizontal="left" vertical="center"/>
    </xf>
    <xf numFmtId="0" fontId="0" fillId="0" borderId="3" xfId="0" applyBorder="1" applyAlignment="1">
      <alignment horizontal="left" vertical="center"/>
    </xf>
    <xf numFmtId="0" fontId="0" fillId="0" borderId="15" xfId="0" applyBorder="1" applyAlignment="1">
      <alignment horizontal="left" vertical="center"/>
    </xf>
    <xf numFmtId="0" fontId="0" fillId="0" borderId="23" xfId="0" applyBorder="1" applyAlignment="1">
      <alignment horizontal="left" vertical="center" wrapText="1"/>
    </xf>
    <xf numFmtId="0" fontId="0" fillId="0" borderId="3" xfId="0" applyBorder="1" applyAlignment="1">
      <alignment horizontal="left" vertical="center" wrapText="1"/>
    </xf>
    <xf numFmtId="0" fontId="0" fillId="4" borderId="15" xfId="0" applyFill="1" applyBorder="1" applyAlignment="1">
      <alignment horizontal="left" vertical="center" wrapText="1"/>
    </xf>
    <xf numFmtId="0" fontId="0" fillId="4" borderId="23" xfId="0" applyFill="1" applyBorder="1" applyAlignment="1">
      <alignment horizontal="left" vertical="center" wrapText="1"/>
    </xf>
    <xf numFmtId="0" fontId="0" fillId="4" borderId="3" xfId="0" applyFill="1"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FF"/>
      <color rgb="FF0067B4"/>
      <color rgb="FF3D6864"/>
      <color rgb="FF004A8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Lookups!$C$3:$C$8</c:f>
              <c:strCache>
                <c:ptCount val="6"/>
                <c:pt idx="0">
                  <c:v>1</c:v>
                </c:pt>
                <c:pt idx="1">
                  <c:v>2</c:v>
                </c:pt>
                <c:pt idx="2">
                  <c:v>3</c:v>
                </c:pt>
                <c:pt idx="3">
                  <c:v>4</c:v>
                </c:pt>
                <c:pt idx="4">
                  <c:v>5</c:v>
                </c:pt>
                <c:pt idx="5">
                  <c:v>5 + Exemplary</c:v>
                </c:pt>
              </c:strCache>
            </c:strRef>
          </c:cat>
          <c:val>
            <c:numRef>
              <c:f>Lookups!$A$3:$A$8</c:f>
              <c:numCache>
                <c:formatCode>0.0%</c:formatCode>
                <c:ptCount val="6"/>
                <c:pt idx="0">
                  <c:v>0.25</c:v>
                </c:pt>
                <c:pt idx="1">
                  <c:v>0.625</c:v>
                </c:pt>
                <c:pt idx="2">
                  <c:v>0.75</c:v>
                </c:pt>
                <c:pt idx="3">
                  <c:v>0.8</c:v>
                </c:pt>
                <c:pt idx="4">
                  <c:v>0.82499999999999996</c:v>
                </c:pt>
                <c:pt idx="5" formatCode="0%">
                  <c:v>0.85</c:v>
                </c:pt>
              </c:numCache>
            </c:numRef>
          </c:val>
          <c:smooth val="0"/>
          <c:extLst>
            <c:ext xmlns:c16="http://schemas.microsoft.com/office/drawing/2014/chart" uri="{C3380CC4-5D6E-409C-BE32-E72D297353CC}">
              <c16:uniqueId val="{00000000-C489-4EB5-9AE9-54F7A1E7CA27}"/>
            </c:ext>
          </c:extLst>
        </c:ser>
        <c:dLbls>
          <c:showLegendKey val="0"/>
          <c:showVal val="0"/>
          <c:showCatName val="0"/>
          <c:showSerName val="0"/>
          <c:showPercent val="0"/>
          <c:showBubbleSize val="0"/>
        </c:dLbls>
        <c:smooth val="0"/>
        <c:axId val="383146896"/>
        <c:axId val="383147288"/>
      </c:lineChart>
      <c:catAx>
        <c:axId val="383146896"/>
        <c:scaling>
          <c:orientation val="minMax"/>
        </c:scaling>
        <c:delete val="0"/>
        <c:axPos val="b"/>
        <c:numFmt formatCode="General" sourceLinked="1"/>
        <c:majorTickMark val="out"/>
        <c:minorTickMark val="none"/>
        <c:tickLblPos val="nextTo"/>
        <c:crossAx val="383147288"/>
        <c:crosses val="autoZero"/>
        <c:auto val="1"/>
        <c:lblAlgn val="ctr"/>
        <c:lblOffset val="100"/>
        <c:noMultiLvlLbl val="0"/>
      </c:catAx>
      <c:valAx>
        <c:axId val="383147288"/>
        <c:scaling>
          <c:orientation val="minMax"/>
        </c:scaling>
        <c:delete val="0"/>
        <c:axPos val="l"/>
        <c:majorGridlines/>
        <c:numFmt formatCode="0.0%" sourceLinked="1"/>
        <c:majorTickMark val="out"/>
        <c:minorTickMark val="none"/>
        <c:tickLblPos val="nextTo"/>
        <c:crossAx val="38314689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3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3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3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breeam.org/"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drawing1.xml><?xml version="1.0" encoding="utf-8"?>
<xdr:wsDr xmlns:xdr="http://schemas.openxmlformats.org/drawingml/2006/spreadsheetDrawing" xmlns:a="http://schemas.openxmlformats.org/drawingml/2006/main">
  <xdr:twoCellAnchor>
    <xdr:from>
      <xdr:col>4</xdr:col>
      <xdr:colOff>38100</xdr:colOff>
      <xdr:row>2</xdr:row>
      <xdr:rowOff>23812</xdr:rowOff>
    </xdr:from>
    <xdr:to>
      <xdr:col>11</xdr:col>
      <xdr:colOff>342900</xdr:colOff>
      <xdr:row>17</xdr:row>
      <xdr:rowOff>100012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9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9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9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9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9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A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A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A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A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A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A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B00-000003000000}"/>
            </a:ext>
          </a:extLst>
        </xdr:cNvPr>
        <xdr:cNvGrpSpPr/>
      </xdr:nvGrpSpPr>
      <xdr:grpSpPr>
        <a:xfrm>
          <a:off x="12952268" y="299358"/>
          <a:ext cx="7046149" cy="1721674"/>
          <a:chOff x="13001726" y="350285"/>
          <a:chExt cx="7066187" cy="1473071"/>
        </a:xfrm>
      </xdr:grpSpPr>
      <xdr:sp macro="" textlink="">
        <xdr:nvSpPr>
          <xdr:cNvPr id="4" name="TextBox 3">
            <a:extLst>
              <a:ext uri="{FF2B5EF4-FFF2-40B4-BE49-F238E27FC236}">
                <a16:creationId xmlns:a16="http://schemas.microsoft.com/office/drawing/2014/main" id="{00000000-0008-0000-0B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B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B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B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B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3665046</xdr:colOff>
      <xdr:row>1</xdr:row>
      <xdr:rowOff>2401</xdr:rowOff>
    </xdr:from>
    <xdr:to>
      <xdr:col>21</xdr:col>
      <xdr:colOff>321771</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8271" y="192901"/>
          <a:ext cx="2152650"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108860</xdr:rowOff>
    </xdr:from>
    <xdr:to>
      <xdr:col>44</xdr:col>
      <xdr:colOff>548367</xdr:colOff>
      <xdr:row>4</xdr:row>
      <xdr:rowOff>1074964</xdr:rowOff>
    </xdr:to>
    <xdr:grpSp>
      <xdr:nvGrpSpPr>
        <xdr:cNvPr id="3" name="Group 2">
          <a:extLst>
            <a:ext uri="{FF2B5EF4-FFF2-40B4-BE49-F238E27FC236}">
              <a16:creationId xmlns:a16="http://schemas.microsoft.com/office/drawing/2014/main" id="{00000000-0008-0000-0C00-000003000000}"/>
            </a:ext>
          </a:extLst>
        </xdr:cNvPr>
        <xdr:cNvGrpSpPr/>
      </xdr:nvGrpSpPr>
      <xdr:grpSpPr>
        <a:xfrm>
          <a:off x="12963897" y="299360"/>
          <a:ext cx="6998152" cy="1814695"/>
          <a:chOff x="13001726" y="350285"/>
          <a:chExt cx="7066187" cy="1473071"/>
        </a:xfrm>
      </xdr:grpSpPr>
      <xdr:sp macro="" textlink="">
        <xdr:nvSpPr>
          <xdr:cNvPr id="4" name="TextBox 3">
            <a:extLst>
              <a:ext uri="{FF2B5EF4-FFF2-40B4-BE49-F238E27FC236}">
                <a16:creationId xmlns:a16="http://schemas.microsoft.com/office/drawing/2014/main" id="{00000000-0008-0000-0C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C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C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C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C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D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D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D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D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D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3665046</xdr:colOff>
      <xdr:row>1</xdr:row>
      <xdr:rowOff>2401</xdr:rowOff>
    </xdr:from>
    <xdr:to>
      <xdr:col>21</xdr:col>
      <xdr:colOff>321771</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8271" y="192901"/>
          <a:ext cx="2152650"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108859</xdr:rowOff>
    </xdr:from>
    <xdr:to>
      <xdr:col>44</xdr:col>
      <xdr:colOff>548367</xdr:colOff>
      <xdr:row>4</xdr:row>
      <xdr:rowOff>1061357</xdr:rowOff>
    </xdr:to>
    <xdr:grpSp>
      <xdr:nvGrpSpPr>
        <xdr:cNvPr id="3" name="Group 2">
          <a:extLst>
            <a:ext uri="{FF2B5EF4-FFF2-40B4-BE49-F238E27FC236}">
              <a16:creationId xmlns:a16="http://schemas.microsoft.com/office/drawing/2014/main" id="{00000000-0008-0000-0E00-000003000000}"/>
            </a:ext>
          </a:extLst>
        </xdr:cNvPr>
        <xdr:cNvGrpSpPr/>
      </xdr:nvGrpSpPr>
      <xdr:grpSpPr>
        <a:xfrm>
          <a:off x="12962165" y="299359"/>
          <a:ext cx="7036252" cy="1809748"/>
          <a:chOff x="13001726" y="350285"/>
          <a:chExt cx="7066187" cy="1473071"/>
        </a:xfrm>
      </xdr:grpSpPr>
      <xdr:sp macro="" textlink="">
        <xdr:nvSpPr>
          <xdr:cNvPr id="4" name="TextBox 3">
            <a:extLst>
              <a:ext uri="{FF2B5EF4-FFF2-40B4-BE49-F238E27FC236}">
                <a16:creationId xmlns:a16="http://schemas.microsoft.com/office/drawing/2014/main" id="{00000000-0008-0000-0E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E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E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E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E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F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F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F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F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F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F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3665046</xdr:colOff>
      <xdr:row>1</xdr:row>
      <xdr:rowOff>2401</xdr:rowOff>
    </xdr:from>
    <xdr:to>
      <xdr:col>21</xdr:col>
      <xdr:colOff>321771</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8271" y="192901"/>
          <a:ext cx="2152650"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108859</xdr:rowOff>
    </xdr:from>
    <xdr:to>
      <xdr:col>44</xdr:col>
      <xdr:colOff>548367</xdr:colOff>
      <xdr:row>4</xdr:row>
      <xdr:rowOff>1061357</xdr:rowOff>
    </xdr:to>
    <xdr:grpSp>
      <xdr:nvGrpSpPr>
        <xdr:cNvPr id="3" name="Group 2">
          <a:extLst>
            <a:ext uri="{FF2B5EF4-FFF2-40B4-BE49-F238E27FC236}">
              <a16:creationId xmlns:a16="http://schemas.microsoft.com/office/drawing/2014/main" id="{00000000-0008-0000-1000-000003000000}"/>
            </a:ext>
          </a:extLst>
        </xdr:cNvPr>
        <xdr:cNvGrpSpPr/>
      </xdr:nvGrpSpPr>
      <xdr:grpSpPr>
        <a:xfrm>
          <a:off x="12962165" y="299359"/>
          <a:ext cx="7036252" cy="1809748"/>
          <a:chOff x="13001726" y="350285"/>
          <a:chExt cx="7066187" cy="1473071"/>
        </a:xfrm>
      </xdr:grpSpPr>
      <xdr:sp macro="" textlink="">
        <xdr:nvSpPr>
          <xdr:cNvPr id="4" name="TextBox 3">
            <a:extLst>
              <a:ext uri="{FF2B5EF4-FFF2-40B4-BE49-F238E27FC236}">
                <a16:creationId xmlns:a16="http://schemas.microsoft.com/office/drawing/2014/main" id="{00000000-0008-0000-10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0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0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0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0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11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11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1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1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1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1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3665046</xdr:colOff>
      <xdr:row>1</xdr:row>
      <xdr:rowOff>2401</xdr:rowOff>
    </xdr:from>
    <xdr:to>
      <xdr:col>21</xdr:col>
      <xdr:colOff>321771</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8271" y="192901"/>
          <a:ext cx="2152650"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108859</xdr:rowOff>
    </xdr:from>
    <xdr:to>
      <xdr:col>44</xdr:col>
      <xdr:colOff>548367</xdr:colOff>
      <xdr:row>4</xdr:row>
      <xdr:rowOff>1061357</xdr:rowOff>
    </xdr:to>
    <xdr:grpSp>
      <xdr:nvGrpSpPr>
        <xdr:cNvPr id="3" name="Group 2">
          <a:extLst>
            <a:ext uri="{FF2B5EF4-FFF2-40B4-BE49-F238E27FC236}">
              <a16:creationId xmlns:a16="http://schemas.microsoft.com/office/drawing/2014/main" id="{00000000-0008-0000-1200-000003000000}"/>
            </a:ext>
          </a:extLst>
        </xdr:cNvPr>
        <xdr:cNvGrpSpPr/>
      </xdr:nvGrpSpPr>
      <xdr:grpSpPr>
        <a:xfrm>
          <a:off x="12962165" y="299359"/>
          <a:ext cx="7036252" cy="1809748"/>
          <a:chOff x="13001726" y="350285"/>
          <a:chExt cx="7066187" cy="1473071"/>
        </a:xfrm>
      </xdr:grpSpPr>
      <xdr:sp macro="" textlink="">
        <xdr:nvSpPr>
          <xdr:cNvPr id="4" name="TextBox 3">
            <a:extLst>
              <a:ext uri="{FF2B5EF4-FFF2-40B4-BE49-F238E27FC236}">
                <a16:creationId xmlns:a16="http://schemas.microsoft.com/office/drawing/2014/main" id="{00000000-0008-0000-12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2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2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2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2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48698</xdr:colOff>
      <xdr:row>0</xdr:row>
      <xdr:rowOff>118333</xdr:rowOff>
    </xdr:from>
    <xdr:to>
      <xdr:col>16</xdr:col>
      <xdr:colOff>597120</xdr:colOff>
      <xdr:row>3</xdr:row>
      <xdr:rowOff>8964</xdr:rowOff>
    </xdr:to>
    <xdr:pic>
      <xdr:nvPicPr>
        <xdr:cNvPr id="2" name="Picture 21" descr="Breeam_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8198" y="118333"/>
          <a:ext cx="2377222" cy="446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13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13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3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3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3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3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3665046</xdr:colOff>
      <xdr:row>1</xdr:row>
      <xdr:rowOff>2401</xdr:rowOff>
    </xdr:from>
    <xdr:to>
      <xdr:col>21</xdr:col>
      <xdr:colOff>321771</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8271" y="192901"/>
          <a:ext cx="2152650"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108857</xdr:rowOff>
    </xdr:from>
    <xdr:to>
      <xdr:col>44</xdr:col>
      <xdr:colOff>548367</xdr:colOff>
      <xdr:row>4</xdr:row>
      <xdr:rowOff>1006928</xdr:rowOff>
    </xdr:to>
    <xdr:grpSp>
      <xdr:nvGrpSpPr>
        <xdr:cNvPr id="3" name="Group 2">
          <a:extLst>
            <a:ext uri="{FF2B5EF4-FFF2-40B4-BE49-F238E27FC236}">
              <a16:creationId xmlns:a16="http://schemas.microsoft.com/office/drawing/2014/main" id="{00000000-0008-0000-1400-000003000000}"/>
            </a:ext>
          </a:extLst>
        </xdr:cNvPr>
        <xdr:cNvGrpSpPr/>
      </xdr:nvGrpSpPr>
      <xdr:grpSpPr>
        <a:xfrm>
          <a:off x="12885965" y="299357"/>
          <a:ext cx="6966402" cy="1691821"/>
          <a:chOff x="13001726" y="350285"/>
          <a:chExt cx="7066187" cy="1345128"/>
        </a:xfrm>
      </xdr:grpSpPr>
      <xdr:sp macro="" textlink="">
        <xdr:nvSpPr>
          <xdr:cNvPr id="4" name="TextBox 3">
            <a:extLst>
              <a:ext uri="{FF2B5EF4-FFF2-40B4-BE49-F238E27FC236}">
                <a16:creationId xmlns:a16="http://schemas.microsoft.com/office/drawing/2014/main" id="{00000000-0008-0000-1400-000004000000}"/>
              </a:ext>
            </a:extLst>
          </xdr:cNvPr>
          <xdr:cNvSpPr txBox="1"/>
        </xdr:nvSpPr>
        <xdr:spPr bwMode="auto">
          <a:xfrm>
            <a:off x="13001726" y="350285"/>
            <a:ext cx="7013219" cy="1345128"/>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4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4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4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4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1500-000003000000}"/>
            </a:ext>
          </a:extLst>
        </xdr:cNvPr>
        <xdr:cNvGrpSpPr/>
      </xdr:nvGrpSpPr>
      <xdr:grpSpPr>
        <a:xfrm>
          <a:off x="12954000" y="299358"/>
          <a:ext cx="7008049" cy="1702624"/>
          <a:chOff x="13001726" y="350285"/>
          <a:chExt cx="7066187" cy="1473071"/>
        </a:xfrm>
      </xdr:grpSpPr>
      <xdr:sp macro="" textlink="">
        <xdr:nvSpPr>
          <xdr:cNvPr id="4" name="TextBox 3">
            <a:extLst>
              <a:ext uri="{FF2B5EF4-FFF2-40B4-BE49-F238E27FC236}">
                <a16:creationId xmlns:a16="http://schemas.microsoft.com/office/drawing/2014/main" id="{00000000-0008-0000-15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5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5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5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5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3665046</xdr:colOff>
      <xdr:row>1</xdr:row>
      <xdr:rowOff>2401</xdr:rowOff>
    </xdr:from>
    <xdr:to>
      <xdr:col>21</xdr:col>
      <xdr:colOff>321771</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8271" y="192901"/>
          <a:ext cx="2152650"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108860</xdr:rowOff>
    </xdr:from>
    <xdr:to>
      <xdr:col>44</xdr:col>
      <xdr:colOff>548367</xdr:colOff>
      <xdr:row>4</xdr:row>
      <xdr:rowOff>1074964</xdr:rowOff>
    </xdr:to>
    <xdr:grpSp>
      <xdr:nvGrpSpPr>
        <xdr:cNvPr id="3" name="Group 2">
          <a:extLst>
            <a:ext uri="{FF2B5EF4-FFF2-40B4-BE49-F238E27FC236}">
              <a16:creationId xmlns:a16="http://schemas.microsoft.com/office/drawing/2014/main" id="{00000000-0008-0000-1600-000003000000}"/>
            </a:ext>
          </a:extLst>
        </xdr:cNvPr>
        <xdr:cNvGrpSpPr/>
      </xdr:nvGrpSpPr>
      <xdr:grpSpPr>
        <a:xfrm>
          <a:off x="12885965" y="299360"/>
          <a:ext cx="6966402" cy="1823354"/>
          <a:chOff x="13001726" y="350285"/>
          <a:chExt cx="7066187" cy="1473071"/>
        </a:xfrm>
      </xdr:grpSpPr>
      <xdr:sp macro="" textlink="">
        <xdr:nvSpPr>
          <xdr:cNvPr id="4" name="TextBox 3">
            <a:extLst>
              <a:ext uri="{FF2B5EF4-FFF2-40B4-BE49-F238E27FC236}">
                <a16:creationId xmlns:a16="http://schemas.microsoft.com/office/drawing/2014/main" id="{00000000-0008-0000-16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6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6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6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6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3665046</xdr:colOff>
      <xdr:row>1</xdr:row>
      <xdr:rowOff>2401</xdr:rowOff>
    </xdr:from>
    <xdr:to>
      <xdr:col>21</xdr:col>
      <xdr:colOff>321771</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06866"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108859</xdr:rowOff>
    </xdr:from>
    <xdr:to>
      <xdr:col>44</xdr:col>
      <xdr:colOff>548367</xdr:colOff>
      <xdr:row>4</xdr:row>
      <xdr:rowOff>1061357</xdr:rowOff>
    </xdr:to>
    <xdr:grpSp>
      <xdr:nvGrpSpPr>
        <xdr:cNvPr id="3" name="Group 2">
          <a:extLst>
            <a:ext uri="{FF2B5EF4-FFF2-40B4-BE49-F238E27FC236}">
              <a16:creationId xmlns:a16="http://schemas.microsoft.com/office/drawing/2014/main" id="{00000000-0008-0000-1700-000003000000}"/>
            </a:ext>
          </a:extLst>
        </xdr:cNvPr>
        <xdr:cNvGrpSpPr/>
      </xdr:nvGrpSpPr>
      <xdr:grpSpPr>
        <a:xfrm>
          <a:off x="13028840" y="299359"/>
          <a:ext cx="7141027" cy="1785936"/>
          <a:chOff x="13001726" y="350285"/>
          <a:chExt cx="7066187" cy="1473071"/>
        </a:xfrm>
      </xdr:grpSpPr>
      <xdr:sp macro="" textlink="">
        <xdr:nvSpPr>
          <xdr:cNvPr id="4" name="TextBox 3">
            <a:extLst>
              <a:ext uri="{FF2B5EF4-FFF2-40B4-BE49-F238E27FC236}">
                <a16:creationId xmlns:a16="http://schemas.microsoft.com/office/drawing/2014/main" id="{00000000-0008-0000-17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7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7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7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7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18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18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8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8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8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8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3665046</xdr:colOff>
      <xdr:row>1</xdr:row>
      <xdr:rowOff>2401</xdr:rowOff>
    </xdr:from>
    <xdr:to>
      <xdr:col>21</xdr:col>
      <xdr:colOff>321771</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06866"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108857</xdr:rowOff>
    </xdr:from>
    <xdr:to>
      <xdr:col>44</xdr:col>
      <xdr:colOff>548367</xdr:colOff>
      <xdr:row>4</xdr:row>
      <xdr:rowOff>1006928</xdr:rowOff>
    </xdr:to>
    <xdr:grpSp>
      <xdr:nvGrpSpPr>
        <xdr:cNvPr id="3" name="Group 2">
          <a:extLst>
            <a:ext uri="{FF2B5EF4-FFF2-40B4-BE49-F238E27FC236}">
              <a16:creationId xmlns:a16="http://schemas.microsoft.com/office/drawing/2014/main" id="{00000000-0008-0000-1900-000003000000}"/>
            </a:ext>
          </a:extLst>
        </xdr:cNvPr>
        <xdr:cNvGrpSpPr/>
      </xdr:nvGrpSpPr>
      <xdr:grpSpPr>
        <a:xfrm>
          <a:off x="12962165" y="299357"/>
          <a:ext cx="7036252" cy="1698171"/>
          <a:chOff x="13001726" y="350285"/>
          <a:chExt cx="7066187" cy="1345128"/>
        </a:xfrm>
      </xdr:grpSpPr>
      <xdr:sp macro="" textlink="">
        <xdr:nvSpPr>
          <xdr:cNvPr id="4" name="TextBox 3">
            <a:extLst>
              <a:ext uri="{FF2B5EF4-FFF2-40B4-BE49-F238E27FC236}">
                <a16:creationId xmlns:a16="http://schemas.microsoft.com/office/drawing/2014/main" id="{00000000-0008-0000-1900-000004000000}"/>
              </a:ext>
            </a:extLst>
          </xdr:cNvPr>
          <xdr:cNvSpPr txBox="1"/>
        </xdr:nvSpPr>
        <xdr:spPr bwMode="auto">
          <a:xfrm>
            <a:off x="13001726" y="350285"/>
            <a:ext cx="7013219" cy="1345128"/>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9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9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9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9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1A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1A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A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A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A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A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1558" y="192901"/>
          <a:ext cx="2143125"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108858</xdr:rowOff>
    </xdr:from>
    <xdr:to>
      <xdr:col>44</xdr:col>
      <xdr:colOff>548367</xdr:colOff>
      <xdr:row>5</xdr:row>
      <xdr:rowOff>779</xdr:rowOff>
    </xdr:to>
    <xdr:grpSp>
      <xdr:nvGrpSpPr>
        <xdr:cNvPr id="3" name="Group 2">
          <a:extLst>
            <a:ext uri="{FF2B5EF4-FFF2-40B4-BE49-F238E27FC236}">
              <a16:creationId xmlns:a16="http://schemas.microsoft.com/office/drawing/2014/main" id="{00000000-0008-0000-1B00-000003000000}"/>
            </a:ext>
          </a:extLst>
        </xdr:cNvPr>
        <xdr:cNvGrpSpPr/>
      </xdr:nvGrpSpPr>
      <xdr:grpSpPr>
        <a:xfrm>
          <a:off x="12933590" y="299358"/>
          <a:ext cx="7010058" cy="1927890"/>
          <a:chOff x="13001726" y="350285"/>
          <a:chExt cx="7066187" cy="1473071"/>
        </a:xfrm>
      </xdr:grpSpPr>
      <xdr:sp macro="" textlink="">
        <xdr:nvSpPr>
          <xdr:cNvPr id="4" name="TextBox 3">
            <a:extLst>
              <a:ext uri="{FF2B5EF4-FFF2-40B4-BE49-F238E27FC236}">
                <a16:creationId xmlns:a16="http://schemas.microsoft.com/office/drawing/2014/main" id="{00000000-0008-0000-1B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1B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1B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1B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1B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5E677A9-84B9-4A51-B926-25660A24A7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1558" y="192901"/>
          <a:ext cx="2143125"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108858</xdr:rowOff>
    </xdr:from>
    <xdr:to>
      <xdr:col>44</xdr:col>
      <xdr:colOff>548367</xdr:colOff>
      <xdr:row>5</xdr:row>
      <xdr:rowOff>779</xdr:rowOff>
    </xdr:to>
    <xdr:grpSp>
      <xdr:nvGrpSpPr>
        <xdr:cNvPr id="3" name="Group 2">
          <a:extLst>
            <a:ext uri="{FF2B5EF4-FFF2-40B4-BE49-F238E27FC236}">
              <a16:creationId xmlns:a16="http://schemas.microsoft.com/office/drawing/2014/main" id="{DF9A5EAE-E20C-4998-BEBD-8CCB5D15A620}"/>
            </a:ext>
          </a:extLst>
        </xdr:cNvPr>
        <xdr:cNvGrpSpPr/>
      </xdr:nvGrpSpPr>
      <xdr:grpSpPr>
        <a:xfrm>
          <a:off x="12933590" y="299358"/>
          <a:ext cx="7010058" cy="1927890"/>
          <a:chOff x="13001726" y="350285"/>
          <a:chExt cx="7066187" cy="1473071"/>
        </a:xfrm>
      </xdr:grpSpPr>
      <xdr:sp macro="" textlink="">
        <xdr:nvSpPr>
          <xdr:cNvPr id="4" name="TextBox 3">
            <a:extLst>
              <a:ext uri="{FF2B5EF4-FFF2-40B4-BE49-F238E27FC236}">
                <a16:creationId xmlns:a16="http://schemas.microsoft.com/office/drawing/2014/main" id="{FA1860EC-F1B7-44D0-BFAB-7B7D8D6BD213}"/>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F8CF74F2-4B62-4C62-BD9B-01864F9B1C1D}"/>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8E5170CF-1233-462B-9B5D-5729879C9C0D}"/>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42D9F5B9-6010-4C48-B956-2ABCFA9C7AB8}"/>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C85CF027-D946-4697-A767-E6C3A508B683}"/>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17" name="Picture 21" descr="Breeam_logo">
          <a:hlinkClick xmlns:r="http://schemas.openxmlformats.org/officeDocument/2006/relationships" r:id="rId1"/>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84304" y="198344"/>
          <a:ext cx="2317297" cy="476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108858</xdr:rowOff>
    </xdr:from>
    <xdr:to>
      <xdr:col>44</xdr:col>
      <xdr:colOff>548367</xdr:colOff>
      <xdr:row>4</xdr:row>
      <xdr:rowOff>629429</xdr:rowOff>
    </xdr:to>
    <xdr:grpSp>
      <xdr:nvGrpSpPr>
        <xdr:cNvPr id="14" name="Group 13">
          <a:extLst>
            <a:ext uri="{FF2B5EF4-FFF2-40B4-BE49-F238E27FC236}">
              <a16:creationId xmlns:a16="http://schemas.microsoft.com/office/drawing/2014/main" id="{00000000-0008-0000-0200-00000E000000}"/>
            </a:ext>
          </a:extLst>
        </xdr:cNvPr>
        <xdr:cNvGrpSpPr/>
      </xdr:nvGrpSpPr>
      <xdr:grpSpPr>
        <a:xfrm>
          <a:off x="12933590" y="299358"/>
          <a:ext cx="7010058" cy="1461165"/>
          <a:chOff x="13001726" y="350285"/>
          <a:chExt cx="7066187" cy="1473071"/>
        </a:xfrm>
      </xdr:grpSpPr>
      <xdr:sp macro="" textlink="">
        <xdr:nvSpPr>
          <xdr:cNvPr id="15" name="TextBox 14">
            <a:extLst>
              <a:ext uri="{FF2B5EF4-FFF2-40B4-BE49-F238E27FC236}">
                <a16:creationId xmlns:a16="http://schemas.microsoft.com/office/drawing/2014/main" id="{00000000-0008-0000-0200-00000F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16" name="Rectangle 15">
            <a:extLst>
              <a:ext uri="{FF2B5EF4-FFF2-40B4-BE49-F238E27FC236}">
                <a16:creationId xmlns:a16="http://schemas.microsoft.com/office/drawing/2014/main" id="{00000000-0008-0000-0200-000010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18" name="Rectangle 17">
            <a:extLst>
              <a:ext uri="{FF2B5EF4-FFF2-40B4-BE49-F238E27FC236}">
                <a16:creationId xmlns:a16="http://schemas.microsoft.com/office/drawing/2014/main" id="{00000000-0008-0000-0200-000012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19" name="TextBox 18">
            <a:extLst>
              <a:ext uri="{FF2B5EF4-FFF2-40B4-BE49-F238E27FC236}">
                <a16:creationId xmlns:a16="http://schemas.microsoft.com/office/drawing/2014/main" id="{00000000-0008-0000-0200-000013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20" name="TextBox 19">
            <a:extLst>
              <a:ext uri="{FF2B5EF4-FFF2-40B4-BE49-F238E27FC236}">
                <a16:creationId xmlns:a16="http://schemas.microsoft.com/office/drawing/2014/main" id="{00000000-0008-0000-0200-000014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45C93984-9550-43A1-B410-4ADBA638C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1558" y="192901"/>
          <a:ext cx="2143125"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108858</xdr:rowOff>
    </xdr:from>
    <xdr:to>
      <xdr:col>44</xdr:col>
      <xdr:colOff>548367</xdr:colOff>
      <xdr:row>5</xdr:row>
      <xdr:rowOff>779</xdr:rowOff>
    </xdr:to>
    <xdr:grpSp>
      <xdr:nvGrpSpPr>
        <xdr:cNvPr id="3" name="Group 2">
          <a:extLst>
            <a:ext uri="{FF2B5EF4-FFF2-40B4-BE49-F238E27FC236}">
              <a16:creationId xmlns:a16="http://schemas.microsoft.com/office/drawing/2014/main" id="{C2EC7420-4E50-43FF-A573-0AA73EE0BF4B}"/>
            </a:ext>
          </a:extLst>
        </xdr:cNvPr>
        <xdr:cNvGrpSpPr/>
      </xdr:nvGrpSpPr>
      <xdr:grpSpPr>
        <a:xfrm>
          <a:off x="12933590" y="299358"/>
          <a:ext cx="7010058" cy="1927890"/>
          <a:chOff x="13001726" y="350285"/>
          <a:chExt cx="7066187" cy="1473071"/>
        </a:xfrm>
      </xdr:grpSpPr>
      <xdr:sp macro="" textlink="">
        <xdr:nvSpPr>
          <xdr:cNvPr id="4" name="TextBox 3">
            <a:extLst>
              <a:ext uri="{FF2B5EF4-FFF2-40B4-BE49-F238E27FC236}">
                <a16:creationId xmlns:a16="http://schemas.microsoft.com/office/drawing/2014/main" id="{7E9CFB6D-BDAE-4DB5-BDC7-901340B7ECAA}"/>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68A552FC-A3C5-4360-8C8E-E7E28B409BE2}"/>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11230BC2-BFFA-4F3E-AE89-5444FD85F53C}"/>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F3F93210-9CC9-4197-8954-4E73BFA6F54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DAC45FBA-E8EB-4A1B-B1FD-56330DC7886D}"/>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C8F28D1A-1181-4FC8-B317-23C272D44D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1558" y="192901"/>
          <a:ext cx="2143125"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108858</xdr:rowOff>
    </xdr:from>
    <xdr:to>
      <xdr:col>44</xdr:col>
      <xdr:colOff>548367</xdr:colOff>
      <xdr:row>4</xdr:row>
      <xdr:rowOff>629429</xdr:rowOff>
    </xdr:to>
    <xdr:grpSp>
      <xdr:nvGrpSpPr>
        <xdr:cNvPr id="3" name="Group 2">
          <a:extLst>
            <a:ext uri="{FF2B5EF4-FFF2-40B4-BE49-F238E27FC236}">
              <a16:creationId xmlns:a16="http://schemas.microsoft.com/office/drawing/2014/main" id="{B5BEA254-A6F3-4473-8804-FDA9B75C7E0F}"/>
            </a:ext>
          </a:extLst>
        </xdr:cNvPr>
        <xdr:cNvGrpSpPr/>
      </xdr:nvGrpSpPr>
      <xdr:grpSpPr>
        <a:xfrm>
          <a:off x="12933590" y="299358"/>
          <a:ext cx="7010058" cy="1461165"/>
          <a:chOff x="13001726" y="350285"/>
          <a:chExt cx="7066187" cy="1473071"/>
        </a:xfrm>
      </xdr:grpSpPr>
      <xdr:sp macro="" textlink="">
        <xdr:nvSpPr>
          <xdr:cNvPr id="4" name="TextBox 3">
            <a:extLst>
              <a:ext uri="{FF2B5EF4-FFF2-40B4-BE49-F238E27FC236}">
                <a16:creationId xmlns:a16="http://schemas.microsoft.com/office/drawing/2014/main" id="{5ACF639F-0F70-4E47-AB93-4F3F8BE4F356}"/>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9189A51-F4E7-4259-A6A7-E24517CC7B03}"/>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9855F331-DF59-455B-B8D1-1F2AA4CA40EC}"/>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3E7B0AFB-72CE-4B9A-A834-E33CF3F4B346}"/>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FAB58FB0-4124-4567-A9CD-B9B4F625653E}"/>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4B19B0D4-87B7-45D8-8BB1-B9448E0B89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1558" y="192901"/>
          <a:ext cx="2143125" cy="48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217715</xdr:colOff>
      <xdr:row>1</xdr:row>
      <xdr:rowOff>108858</xdr:rowOff>
    </xdr:from>
    <xdr:to>
      <xdr:col>44</xdr:col>
      <xdr:colOff>548367</xdr:colOff>
      <xdr:row>4</xdr:row>
      <xdr:rowOff>629429</xdr:rowOff>
    </xdr:to>
    <xdr:grpSp>
      <xdr:nvGrpSpPr>
        <xdr:cNvPr id="3" name="Group 2">
          <a:extLst>
            <a:ext uri="{FF2B5EF4-FFF2-40B4-BE49-F238E27FC236}">
              <a16:creationId xmlns:a16="http://schemas.microsoft.com/office/drawing/2014/main" id="{9AFF3ACE-91BF-44D6-A306-09915C9B950C}"/>
            </a:ext>
          </a:extLst>
        </xdr:cNvPr>
        <xdr:cNvGrpSpPr/>
      </xdr:nvGrpSpPr>
      <xdr:grpSpPr>
        <a:xfrm>
          <a:off x="12933590" y="299358"/>
          <a:ext cx="7010058" cy="1461165"/>
          <a:chOff x="13001726" y="350285"/>
          <a:chExt cx="7066187" cy="1473071"/>
        </a:xfrm>
      </xdr:grpSpPr>
      <xdr:sp macro="" textlink="">
        <xdr:nvSpPr>
          <xdr:cNvPr id="4" name="TextBox 3">
            <a:extLst>
              <a:ext uri="{FF2B5EF4-FFF2-40B4-BE49-F238E27FC236}">
                <a16:creationId xmlns:a16="http://schemas.microsoft.com/office/drawing/2014/main" id="{7742A320-DF4D-47FE-85F4-63D0028CD1BE}"/>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3AA0A5F8-CDC0-4D24-97D8-C43F7308FF1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4CD8F094-57A6-48CA-8EE3-F61DB1B3CC6D}"/>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9D949EC7-B628-43C9-B479-CA80A30B514A}"/>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89B86877-1B60-498E-B4A5-40CDAE76C089}"/>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75586</xdr:colOff>
      <xdr:row>0</xdr:row>
      <xdr:rowOff>178106</xdr:rowOff>
    </xdr:from>
    <xdr:to>
      <xdr:col>15</xdr:col>
      <xdr:colOff>90680</xdr:colOff>
      <xdr:row>2</xdr:row>
      <xdr:rowOff>8467</xdr:rowOff>
    </xdr:to>
    <xdr:pic>
      <xdr:nvPicPr>
        <xdr:cNvPr id="7" name="Picture 21" descr="Breeam_logo">
          <a:hlinkClick xmlns:r="http://schemas.openxmlformats.org/officeDocument/2006/relationships" r:id="rId1"/>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1653" y="178106"/>
          <a:ext cx="1843894" cy="49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3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3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3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3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4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4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4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4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5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5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5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5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6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6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6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6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6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6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7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7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7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7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3828333</xdr:colOff>
      <xdr:row>1</xdr:row>
      <xdr:rowOff>2401</xdr:rowOff>
    </xdr:from>
    <xdr:to>
      <xdr:col>21</xdr:col>
      <xdr:colOff>485058</xdr:colOff>
      <xdr:row>2</xdr:row>
      <xdr:rowOff>0</xdr:rowOff>
    </xdr:to>
    <xdr:pic>
      <xdr:nvPicPr>
        <xdr:cNvPr id="2" name="Picture 21" descr="Breeam_logo">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0153" y="192901"/>
          <a:ext cx="2295525" cy="47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33</xdr:col>
      <xdr:colOff>207818</xdr:colOff>
      <xdr:row>1</xdr:row>
      <xdr:rowOff>108858</xdr:rowOff>
    </xdr:from>
    <xdr:to>
      <xdr:col>44</xdr:col>
      <xdr:colOff>548367</xdr:colOff>
      <xdr:row>4</xdr:row>
      <xdr:rowOff>858982</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12923693" y="299358"/>
          <a:ext cx="7019955" cy="1702624"/>
          <a:chOff x="13001726" y="350285"/>
          <a:chExt cx="7066187" cy="1473071"/>
        </a:xfrm>
      </xdr:grpSpPr>
      <xdr:sp macro="" textlink="">
        <xdr:nvSpPr>
          <xdr:cNvPr id="4" name="TextBox 3">
            <a:extLst>
              <a:ext uri="{FF2B5EF4-FFF2-40B4-BE49-F238E27FC236}">
                <a16:creationId xmlns:a16="http://schemas.microsoft.com/office/drawing/2014/main" id="{00000000-0008-0000-0800-000004000000}"/>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800-00000500000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800-00000600000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kb.breeam.com/knowledgebase/building-lca-tools-recognised-by-breeam/"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2.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5.xml"/><Relationship Id="rId1" Type="http://schemas.openxmlformats.org/officeDocument/2006/relationships/printerSettings" Target="../printerSettings/printerSettings24.bin"/><Relationship Id="rId4" Type="http://schemas.openxmlformats.org/officeDocument/2006/relationships/comments" Target="../comments1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6.xml"/><Relationship Id="rId1" Type="http://schemas.openxmlformats.org/officeDocument/2006/relationships/printerSettings" Target="../printerSettings/printerSettings25.bin"/><Relationship Id="rId4" Type="http://schemas.openxmlformats.org/officeDocument/2006/relationships/comments" Target="../comments20.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7.xml"/><Relationship Id="rId1" Type="http://schemas.openxmlformats.org/officeDocument/2006/relationships/printerSettings" Target="../printerSettings/printerSettings26.bin"/><Relationship Id="rId4" Type="http://schemas.openxmlformats.org/officeDocument/2006/relationships/comments" Target="../comments21.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30.xml"/><Relationship Id="rId1" Type="http://schemas.openxmlformats.org/officeDocument/2006/relationships/printerSettings" Target="../printerSettings/printerSettings27.bin"/><Relationship Id="rId4" Type="http://schemas.openxmlformats.org/officeDocument/2006/relationships/comments" Target="../comments24.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31.xml"/><Relationship Id="rId1" Type="http://schemas.openxmlformats.org/officeDocument/2006/relationships/printerSettings" Target="../printerSettings/printerSettings28.bin"/><Relationship Id="rId4" Type="http://schemas.openxmlformats.org/officeDocument/2006/relationships/comments" Target="../comments25.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2.xml"/><Relationship Id="rId1" Type="http://schemas.openxmlformats.org/officeDocument/2006/relationships/printerSettings" Target="../printerSettings/printerSettings29.bin"/><Relationship Id="rId4" Type="http://schemas.openxmlformats.org/officeDocument/2006/relationships/comments" Target="../comments2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sheetPr>
  <dimension ref="A1:J18"/>
  <sheetViews>
    <sheetView workbookViewId="0">
      <selection activeCell="A12" sqref="A12:B13"/>
    </sheetView>
  </sheetViews>
  <sheetFormatPr defaultColWidth="8.7109375" defaultRowHeight="15"/>
  <cols>
    <col min="3" max="3" width="9.5703125" bestFit="1" customWidth="1"/>
  </cols>
  <sheetData>
    <row r="1" spans="1:10">
      <c r="A1" s="21"/>
      <c r="B1" s="21" t="s">
        <v>60</v>
      </c>
      <c r="C1" s="21" t="s">
        <v>61</v>
      </c>
      <c r="D1" s="21"/>
      <c r="E1" s="22"/>
    </row>
    <row r="2" spans="1:10">
      <c r="A2" s="30">
        <v>0</v>
      </c>
      <c r="B2" s="23">
        <v>0</v>
      </c>
      <c r="C2" s="23">
        <v>0</v>
      </c>
      <c r="D2" s="28" t="s">
        <v>64</v>
      </c>
      <c r="H2" s="22"/>
      <c r="I2" s="22"/>
      <c r="J2" s="22"/>
    </row>
    <row r="3" spans="1:10">
      <c r="A3" s="30">
        <v>0.25</v>
      </c>
      <c r="B3" s="23">
        <v>1</v>
      </c>
      <c r="C3" s="23">
        <v>1</v>
      </c>
      <c r="D3" s="29">
        <f>A3-A2</f>
        <v>0.25</v>
      </c>
      <c r="H3" s="22"/>
      <c r="I3" s="22"/>
      <c r="J3" s="22"/>
    </row>
    <row r="4" spans="1:10">
      <c r="A4" s="30">
        <v>0.625</v>
      </c>
      <c r="B4" s="23">
        <v>1</v>
      </c>
      <c r="C4" s="23">
        <v>2</v>
      </c>
      <c r="D4" s="29">
        <f>A4-A3</f>
        <v>0.375</v>
      </c>
      <c r="H4" s="22"/>
      <c r="I4" s="22"/>
      <c r="J4" s="22"/>
    </row>
    <row r="5" spans="1:10">
      <c r="A5" s="30">
        <v>0.75</v>
      </c>
      <c r="B5" s="23">
        <v>1</v>
      </c>
      <c r="C5" s="23">
        <v>3</v>
      </c>
      <c r="D5" s="29">
        <f>A5-A4</f>
        <v>0.125</v>
      </c>
      <c r="H5" s="22"/>
      <c r="I5" s="22"/>
      <c r="J5" s="22"/>
    </row>
    <row r="6" spans="1:10">
      <c r="A6" s="30">
        <v>0.8</v>
      </c>
      <c r="B6" s="23">
        <v>2</v>
      </c>
      <c r="C6" s="23">
        <v>4</v>
      </c>
      <c r="D6" s="29">
        <f>A6-A5</f>
        <v>5.0000000000000044E-2</v>
      </c>
      <c r="H6" s="22"/>
      <c r="I6" s="22"/>
      <c r="J6" s="22"/>
    </row>
    <row r="7" spans="1:10">
      <c r="A7" s="30">
        <v>0.82499999999999996</v>
      </c>
      <c r="B7" s="23">
        <v>2</v>
      </c>
      <c r="C7" s="23">
        <v>5</v>
      </c>
      <c r="D7" s="29">
        <f>A7-A6</f>
        <v>2.4999999999999911E-2</v>
      </c>
      <c r="H7" s="22"/>
      <c r="I7" s="22"/>
      <c r="J7" s="22"/>
    </row>
    <row r="8" spans="1:10">
      <c r="A8" s="31">
        <v>0.85</v>
      </c>
      <c r="B8" t="s">
        <v>65</v>
      </c>
      <c r="C8" t="s">
        <v>154</v>
      </c>
      <c r="D8" s="29"/>
      <c r="H8" s="22"/>
      <c r="I8" s="22"/>
      <c r="J8" s="22"/>
    </row>
    <row r="9" spans="1:10">
      <c r="H9" s="22"/>
      <c r="I9" s="22"/>
      <c r="J9" s="22"/>
    </row>
    <row r="10" spans="1:10">
      <c r="A10" s="26"/>
      <c r="B10" s="23"/>
      <c r="C10" s="25"/>
      <c r="D10" s="27"/>
      <c r="E10" s="22"/>
      <c r="F10" s="22"/>
      <c r="G10" s="22"/>
      <c r="H10" s="22"/>
      <c r="I10" s="22"/>
      <c r="J10" s="22"/>
    </row>
    <row r="11" spans="1:10">
      <c r="A11" s="707">
        <v>0</v>
      </c>
      <c r="B11" s="21">
        <v>0</v>
      </c>
      <c r="C11" s="21"/>
      <c r="D11" s="21"/>
      <c r="E11" s="22"/>
      <c r="F11" s="22"/>
      <c r="G11" s="22"/>
      <c r="H11" s="22"/>
      <c r="I11" s="22"/>
      <c r="J11" s="22"/>
    </row>
    <row r="12" spans="1:10">
      <c r="A12" s="707">
        <v>0.75</v>
      </c>
      <c r="B12" s="21">
        <v>1</v>
      </c>
      <c r="C12" s="21"/>
      <c r="D12" s="21"/>
      <c r="E12" s="22"/>
      <c r="F12" s="22"/>
      <c r="G12" s="22"/>
      <c r="H12" s="22"/>
      <c r="I12" s="22"/>
      <c r="J12" s="22"/>
    </row>
    <row r="13" spans="1:10">
      <c r="A13" s="707">
        <v>0.85</v>
      </c>
      <c r="B13" s="21">
        <v>2</v>
      </c>
      <c r="C13" s="21"/>
      <c r="D13" s="21"/>
      <c r="E13" s="22"/>
    </row>
    <row r="14" spans="1:10">
      <c r="C14" s="21"/>
      <c r="D14" s="21"/>
      <c r="E14" s="22"/>
    </row>
    <row r="15" spans="1:10">
      <c r="A15" s="24"/>
      <c r="B15" s="21"/>
      <c r="C15" s="21"/>
      <c r="D15" s="21"/>
      <c r="E15" s="22"/>
    </row>
    <row r="16" spans="1:10">
      <c r="A16" s="20"/>
    </row>
    <row r="17" spans="1:1">
      <c r="A17" s="20"/>
    </row>
    <row r="18" spans="1:1">
      <c r="A18" s="20"/>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8">
    <tabColor rgb="FF3D6864"/>
    <pageSetUpPr fitToPage="1"/>
  </sheetPr>
  <dimension ref="A1:BB115"/>
  <sheetViews>
    <sheetView showGridLines="0" topLeftCell="B31" zoomScale="80" zoomScaleNormal="80" workbookViewId="0">
      <selection activeCell="I28" sqref="I28:I29"/>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23"/>
      <c r="M2" s="723"/>
      <c r="N2" s="723"/>
      <c r="O2" s="723"/>
      <c r="P2" s="723"/>
      <c r="Q2" s="723"/>
      <c r="R2" s="723"/>
      <c r="S2" s="723"/>
      <c r="T2" s="723"/>
      <c r="U2" s="723"/>
      <c r="V2" s="723"/>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112.15" customHeight="1" thickBot="1">
      <c r="C5" s="874" t="s">
        <v>196</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724"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724"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724"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724"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724" t="s">
        <v>22</v>
      </c>
      <c r="N14" s="67"/>
      <c r="O14" s="664"/>
      <c r="P14" s="64">
        <v>2</v>
      </c>
      <c r="Q14" s="67"/>
      <c r="R14" s="111" t="s">
        <v>49</v>
      </c>
      <c r="S14" s="67"/>
      <c r="T14" s="343">
        <f t="shared" si="0"/>
        <v>2</v>
      </c>
      <c r="U14" s="67"/>
      <c r="V14" s="109" t="s">
        <v>49</v>
      </c>
      <c r="W14" s="18">
        <f t="shared" si="1"/>
        <v>2</v>
      </c>
      <c r="X14" s="82"/>
      <c r="Y14" s="82"/>
      <c r="Z14" s="81"/>
      <c r="AA14" s="133">
        <f>SUM(K38:K44)</f>
        <v>4</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724"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724"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724"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724"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724"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724"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724"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724"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724" t="s">
        <v>59</v>
      </c>
      <c r="N23" s="67"/>
      <c r="O23" s="664"/>
      <c r="P23" s="64">
        <v>0.5</v>
      </c>
      <c r="Q23" s="67"/>
      <c r="R23" s="111" t="s">
        <v>49</v>
      </c>
      <c r="S23" s="67"/>
      <c r="T23" s="343">
        <f t="shared" si="0"/>
        <v>0.5</v>
      </c>
      <c r="U23" s="67"/>
      <c r="V23" s="555" t="s">
        <v>50</v>
      </c>
      <c r="W23" s="18">
        <f t="shared" si="1"/>
        <v>0</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724"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724"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724"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565" t="s">
        <v>50</v>
      </c>
      <c r="W28" s="18">
        <f t="shared" ref="W28:W34" si="3">IF(V28="Y", T28, 0)</f>
        <v>0</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49</v>
      </c>
      <c r="J32" s="9">
        <f>IF(I32="Y",G32,0)</f>
        <v>0</v>
      </c>
      <c r="K32" s="354">
        <f>IF(I32="Y",1,0)</f>
        <v>1</v>
      </c>
      <c r="M32" s="658" t="s">
        <v>18</v>
      </c>
      <c r="N32" s="67"/>
      <c r="O32" s="665"/>
      <c r="P32" s="64">
        <v>1</v>
      </c>
      <c r="Q32" s="67"/>
      <c r="R32" s="111" t="s">
        <v>49</v>
      </c>
      <c r="S32" s="67"/>
      <c r="T32" s="343">
        <f t="shared" si="2"/>
        <v>1</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109" t="s">
        <v>50</v>
      </c>
      <c r="J33" s="9">
        <f>IF(I33="Y",G33,0)</f>
        <v>0</v>
      </c>
      <c r="K33" s="354">
        <f>IF(I33="Y",1,0)</f>
        <v>0</v>
      </c>
      <c r="M33" s="658" t="s">
        <v>26</v>
      </c>
      <c r="N33" s="67"/>
      <c r="O33" s="665"/>
      <c r="P33" s="64">
        <v>1</v>
      </c>
      <c r="Q33" s="67"/>
      <c r="R33" s="111" t="s">
        <v>49</v>
      </c>
      <c r="S33" s="67"/>
      <c r="T33" s="343">
        <f t="shared" si="2"/>
        <v>1</v>
      </c>
      <c r="U33" s="67"/>
      <c r="V33" s="565" t="s">
        <v>50</v>
      </c>
      <c r="W33" s="18">
        <f t="shared" si="3"/>
        <v>0</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109" t="s">
        <v>49</v>
      </c>
      <c r="J34" s="9">
        <f>IF(I34="Y",G34,0)</f>
        <v>5</v>
      </c>
      <c r="K34" s="354">
        <f>IF(I34="Y",1,0)</f>
        <v>1</v>
      </c>
      <c r="M34" s="724" t="s">
        <v>16</v>
      </c>
      <c r="N34" s="67"/>
      <c r="O34" s="664"/>
      <c r="P34" s="64">
        <v>0.5</v>
      </c>
      <c r="Q34" s="67"/>
      <c r="R34" s="111" t="s">
        <v>49</v>
      </c>
      <c r="S34" s="67"/>
      <c r="T34" s="343">
        <f t="shared" si="2"/>
        <v>0.5</v>
      </c>
      <c r="U34" s="67"/>
      <c r="V34" s="565" t="s">
        <v>50</v>
      </c>
      <c r="W34" s="18">
        <f t="shared" si="3"/>
        <v>0</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5</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0"/>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0"/>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22</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0.83</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50</v>
      </c>
      <c r="J43" s="9">
        <f t="shared" si="4"/>
        <v>0</v>
      </c>
      <c r="K43" s="354">
        <f t="shared" si="5"/>
        <v>0</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49</v>
      </c>
      <c r="J44" s="9">
        <f t="shared" si="4"/>
        <v>4</v>
      </c>
      <c r="K44" s="354">
        <f t="shared" si="5"/>
        <v>1</v>
      </c>
      <c r="M44" s="725"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16</v>
      </c>
      <c r="J45" s="10"/>
      <c r="K45" s="354"/>
      <c r="M45" s="852" t="s">
        <v>62</v>
      </c>
      <c r="N45" s="71"/>
      <c r="O45" s="854">
        <f>IF(AA23=0,0,VLOOKUP(O41,Lookups!A2:C10,IF(O44="Industrial",2,3),TRUE))</f>
        <v>5</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57"/>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0"/>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08" t="s">
        <v>194</v>
      </c>
      <c r="N48" s="808"/>
      <c r="O48" s="808"/>
      <c r="P48" s="808"/>
      <c r="Q48" s="808"/>
      <c r="R48" s="808"/>
      <c r="S48" s="808"/>
      <c r="T48" s="808"/>
      <c r="U48" s="808"/>
      <c r="V48" s="808"/>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08"/>
      <c r="N49" s="808"/>
      <c r="O49" s="808"/>
      <c r="P49" s="808"/>
      <c r="Q49" s="808"/>
      <c r="R49" s="808"/>
      <c r="S49" s="808"/>
      <c r="T49" s="808"/>
      <c r="U49" s="808"/>
      <c r="V49" s="808"/>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61</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113</v>
      </c>
      <c r="D58" s="1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8" t="s">
        <v>96</v>
      </c>
      <c r="D59" s="819"/>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t="s">
        <v>97</v>
      </c>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49</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49</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30" t="s">
        <v>93</v>
      </c>
      <c r="H66" s="831"/>
      <c r="I66" s="832"/>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30" t="s">
        <v>92</v>
      </c>
      <c r="H68" s="831"/>
      <c r="I68" s="832"/>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30" t="s">
        <v>92</v>
      </c>
      <c r="H69" s="831"/>
      <c r="I69" s="832"/>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30" t="s">
        <v>92</v>
      </c>
      <c r="H70" s="831"/>
      <c r="I70" s="832"/>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30" t="s">
        <v>92</v>
      </c>
      <c r="H71" s="831"/>
      <c r="I71" s="832"/>
      <c r="J71" s="168"/>
      <c r="K71" s="170"/>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30" t="s">
        <v>92</v>
      </c>
      <c r="H72" s="831"/>
      <c r="I72" s="832"/>
      <c r="J72" s="168"/>
      <c r="K72" s="170"/>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AxfXAATyteuZK5R7EfBHCw/gaSoBQo8tQ3xB/7YxEnzsUnpyq4EW0mtkJ8+hYUY9iNnYQLOUOqDiTQJq1O7i5g==" saltValue="waaIoavN/FYcc+4HtIrQrw==" spinCount="100000" sheet="1" objects="1" scenarios="1"/>
  <mergeCells count="65">
    <mergeCell ref="G66:I66"/>
    <mergeCell ref="C71:D71"/>
    <mergeCell ref="G71:I71"/>
    <mergeCell ref="C72:D72"/>
    <mergeCell ref="G72:I72"/>
    <mergeCell ref="C68:D68"/>
    <mergeCell ref="G68:I68"/>
    <mergeCell ref="C69:D69"/>
    <mergeCell ref="G69:I69"/>
    <mergeCell ref="C70:D70"/>
    <mergeCell ref="G70:I70"/>
    <mergeCell ref="C67:D67"/>
    <mergeCell ref="C50:D50"/>
    <mergeCell ref="C57:D57"/>
    <mergeCell ref="C59:D59"/>
    <mergeCell ref="C60:D60"/>
    <mergeCell ref="C61:D61"/>
    <mergeCell ref="C62:D62"/>
    <mergeCell ref="C63:D63"/>
    <mergeCell ref="C64:D64"/>
    <mergeCell ref="C65:D65"/>
    <mergeCell ref="C66:D66"/>
    <mergeCell ref="M45:M46"/>
    <mergeCell ref="O45:V46"/>
    <mergeCell ref="O47:V47"/>
    <mergeCell ref="C48:D48"/>
    <mergeCell ref="M48:V49"/>
    <mergeCell ref="C49:D49"/>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C2:I2"/>
    <mergeCell ref="C5:V5"/>
    <mergeCell ref="O6:O7"/>
    <mergeCell ref="AA9:AB9"/>
    <mergeCell ref="C11:D11"/>
  </mergeCells>
  <dataValidations count="9">
    <dataValidation allowBlank="1" showErrorMessage="1" promptTitle="EN 15804:2012" prompt="Sustainability of construction works - Environmental product declarations - core rules for the product category of construction products, BSi" sqref="C44:D44" xr:uid="{00000000-0002-0000-0900-000000000000}"/>
    <dataValidation allowBlank="1" showErrorMessage="1" sqref="C50:D50" xr:uid="{00000000-0002-0000-0900-000001000000}"/>
    <dataValidation allowBlank="1" showErrorMessage="1" promptTitle="CEN/TR 15941:2010" prompt="Sustainability of construction works - Environmental product declarations - Methodology for selection and use of generic data, BSi" sqref="C33:D33" xr:uid="{00000000-0002-0000-0900-000002000000}"/>
    <dataValidation allowBlank="1" showInputMessage="1" showErrorMessage="1" promptTitle="EN 15804:2012" prompt="Sustainability of construction works - Environmental product declarations - core rules for the product category of construction products, BSi" sqref="C43:D43" xr:uid="{00000000-0002-0000-0900-000003000000}"/>
    <dataValidation allowBlank="1" showInputMessage="1" showErrorMessage="1" promptTitle="EN 15978:2011" prompt="Sustainability of construction works - assessment of environmental performance of buildings - calculation method, BSi" sqref="C28" xr:uid="{00000000-0002-0000-0900-000004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900-000005000000}"/>
    <dataValidation allowBlank="1" showInputMessage="1" showErrorMessage="1" promptTitle="ISO 21930:2007" prompt="Sustainability in building construction- Environmental declaration of building products, BSi" sqref="C42:D42" xr:uid="{00000000-0002-0000-0900-000006000000}"/>
    <dataValidation type="list" allowBlank="1" showInputMessage="1" showErrorMessage="1" sqref="N44:V44" xr:uid="{00000000-0002-0000-0900-000007000000}">
      <formula1>"Industrial, All others"</formula1>
    </dataValidation>
    <dataValidation type="list" allowBlank="1" showInputMessage="1" showErrorMessage="1" sqref="V28:V34 I38:I40 I26:I28 I9:I11 I15:I19 I42:I44 R28:R34 R36:R37 V36:V37 R10:R26 I62:I65 I32:I34 I48:I50 V10:V26" xr:uid="{00000000-0002-0000-0900-000008000000}">
      <formula1>"Y, N"</formula1>
    </dataValidation>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3D6864"/>
    <pageSetUpPr fitToPage="1"/>
  </sheetPr>
  <dimension ref="A1:BB115"/>
  <sheetViews>
    <sheetView showGridLines="0" topLeftCell="B40" zoomScale="80" zoomScaleNormal="80" workbookViewId="0">
      <selection activeCell="M59" sqref="M59"/>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10"/>
      <c r="M2" s="710"/>
      <c r="N2" s="710"/>
      <c r="O2" s="710"/>
      <c r="P2" s="710"/>
      <c r="Q2" s="710"/>
      <c r="R2" s="710"/>
      <c r="S2" s="710"/>
      <c r="T2" s="710"/>
      <c r="U2" s="710"/>
      <c r="V2" s="710"/>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112.15" customHeight="1" thickBot="1">
      <c r="C5" s="874" t="s">
        <v>196</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711"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711"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711"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711"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711" t="s">
        <v>22</v>
      </c>
      <c r="N14" s="67"/>
      <c r="O14" s="664"/>
      <c r="P14" s="64">
        <v>2</v>
      </c>
      <c r="Q14" s="67"/>
      <c r="R14" s="111" t="s">
        <v>49</v>
      </c>
      <c r="S14" s="67"/>
      <c r="T14" s="343">
        <f t="shared" si="0"/>
        <v>2</v>
      </c>
      <c r="U14" s="67"/>
      <c r="V14" s="109" t="s">
        <v>49</v>
      </c>
      <c r="W14" s="18">
        <f t="shared" si="1"/>
        <v>2</v>
      </c>
      <c r="X14" s="82"/>
      <c r="Y14" s="82"/>
      <c r="Z14" s="81"/>
      <c r="AA14" s="133">
        <f>SUM(K38:K44)</f>
        <v>5</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711"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711"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711"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711"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711"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711"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711"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711"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711" t="s">
        <v>59</v>
      </c>
      <c r="N23" s="67"/>
      <c r="O23" s="664"/>
      <c r="P23" s="64">
        <v>0.5</v>
      </c>
      <c r="Q23" s="67"/>
      <c r="R23" s="111" t="s">
        <v>49</v>
      </c>
      <c r="S23" s="67"/>
      <c r="T23" s="343">
        <f t="shared" si="0"/>
        <v>0.5</v>
      </c>
      <c r="U23" s="67"/>
      <c r="V23" s="555" t="s">
        <v>50</v>
      </c>
      <c r="W23" s="18">
        <f t="shared" si="1"/>
        <v>0</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711"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711"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711"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565" t="s">
        <v>50</v>
      </c>
      <c r="W28" s="18">
        <f t="shared" ref="W28:W34" si="3">IF(V28="Y", T28, 0)</f>
        <v>0</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49</v>
      </c>
      <c r="J32" s="9">
        <f>IF(I32="Y",G32,0)</f>
        <v>0</v>
      </c>
      <c r="K32" s="354">
        <f>IF(I32="Y",1,0)</f>
        <v>1</v>
      </c>
      <c r="M32" s="658" t="s">
        <v>18</v>
      </c>
      <c r="N32" s="67"/>
      <c r="O32" s="665"/>
      <c r="P32" s="64">
        <v>1</v>
      </c>
      <c r="Q32" s="67"/>
      <c r="R32" s="111" t="s">
        <v>49</v>
      </c>
      <c r="S32" s="67"/>
      <c r="T32" s="343">
        <f t="shared" si="2"/>
        <v>1</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109" t="s">
        <v>50</v>
      </c>
      <c r="J33" s="9">
        <f>IF(I33="Y",G33,0)</f>
        <v>0</v>
      </c>
      <c r="K33" s="354">
        <f>IF(I33="Y",1,0)</f>
        <v>0</v>
      </c>
      <c r="M33" s="658" t="s">
        <v>26</v>
      </c>
      <c r="N33" s="67"/>
      <c r="O33" s="665"/>
      <c r="P33" s="64">
        <v>1</v>
      </c>
      <c r="Q33" s="67"/>
      <c r="R33" s="111" t="s">
        <v>49</v>
      </c>
      <c r="S33" s="67"/>
      <c r="T33" s="343">
        <f t="shared" si="2"/>
        <v>1</v>
      </c>
      <c r="U33" s="67"/>
      <c r="V33" s="565" t="s">
        <v>50</v>
      </c>
      <c r="W33" s="18">
        <f t="shared" si="3"/>
        <v>0</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711" t="s">
        <v>16</v>
      </c>
      <c r="N34" s="67"/>
      <c r="O34" s="664"/>
      <c r="P34" s="64">
        <v>0.5</v>
      </c>
      <c r="Q34" s="67"/>
      <c r="R34" s="111" t="s">
        <v>49</v>
      </c>
      <c r="S34" s="67"/>
      <c r="T34" s="343">
        <f t="shared" si="2"/>
        <v>0.5</v>
      </c>
      <c r="U34" s="67"/>
      <c r="V34" s="565" t="s">
        <v>50</v>
      </c>
      <c r="W34" s="18">
        <f t="shared" si="3"/>
        <v>0</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5</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0"/>
      <c r="J36" s="9"/>
      <c r="K36" s="354"/>
      <c r="M36" s="658" t="s">
        <v>30</v>
      </c>
      <c r="N36" s="67"/>
      <c r="O36" s="665"/>
      <c r="P36" s="64">
        <v>1</v>
      </c>
      <c r="Q36" s="67"/>
      <c r="R36" s="111" t="s">
        <v>49</v>
      </c>
      <c r="S36" s="67"/>
      <c r="T36" s="343">
        <f>IF(R36="Y",P36*$L$8,"")</f>
        <v>1</v>
      </c>
      <c r="U36" s="67"/>
      <c r="V36" s="565"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0"/>
      <c r="J37" s="9"/>
      <c r="K37" s="354"/>
      <c r="M37" s="658" t="s">
        <v>31</v>
      </c>
      <c r="N37" s="65"/>
      <c r="O37" s="665"/>
      <c r="P37" s="64">
        <v>0.5</v>
      </c>
      <c r="Q37" s="65"/>
      <c r="R37" s="111" t="s">
        <v>49</v>
      </c>
      <c r="S37" s="65"/>
      <c r="T37" s="343">
        <f>IF(R37="Y",P37*$L$8,"")</f>
        <v>0.5</v>
      </c>
      <c r="U37" s="65"/>
      <c r="V37" s="565"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22</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0.87</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49</v>
      </c>
      <c r="J44" s="9">
        <f t="shared" si="4"/>
        <v>4</v>
      </c>
      <c r="K44" s="354">
        <f t="shared" si="5"/>
        <v>1</v>
      </c>
      <c r="M44" s="709"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20</v>
      </c>
      <c r="J45" s="10"/>
      <c r="K45" s="354"/>
      <c r="M45" s="852" t="s">
        <v>62</v>
      </c>
      <c r="N45" s="71"/>
      <c r="O45" s="854" t="str">
        <f>IF(AA23=0,0,VLOOKUP(O41,Lookups!A2:C10,IF(O44="Industrial",2,3),TRUE))</f>
        <v>5 + Exemplary</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615"/>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7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08" t="s">
        <v>194</v>
      </c>
      <c r="N48" s="808"/>
      <c r="O48" s="808"/>
      <c r="P48" s="808"/>
      <c r="Q48" s="808"/>
      <c r="R48" s="808"/>
      <c r="S48" s="808"/>
      <c r="T48" s="808"/>
      <c r="U48" s="808"/>
      <c r="V48" s="808"/>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08"/>
      <c r="N49" s="808"/>
      <c r="O49" s="808"/>
      <c r="P49" s="808"/>
      <c r="Q49" s="808"/>
      <c r="R49" s="808"/>
      <c r="S49" s="808"/>
      <c r="T49" s="808"/>
      <c r="U49" s="808"/>
      <c r="V49" s="808"/>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65</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206</v>
      </c>
      <c r="D58" s="1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8" t="s">
        <v>96</v>
      </c>
      <c r="D59" s="819"/>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t="s">
        <v>97</v>
      </c>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49</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30" t="s">
        <v>93</v>
      </c>
      <c r="H66" s="831"/>
      <c r="I66" s="832"/>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30" t="s">
        <v>92</v>
      </c>
      <c r="H68" s="831"/>
      <c r="I68" s="832"/>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30" t="s">
        <v>92</v>
      </c>
      <c r="H69" s="831"/>
      <c r="I69" s="832"/>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30" t="s">
        <v>92</v>
      </c>
      <c r="H70" s="831"/>
      <c r="I70" s="832"/>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30" t="s">
        <v>92</v>
      </c>
      <c r="H71" s="831"/>
      <c r="I71" s="832"/>
      <c r="J71" s="168"/>
      <c r="K71" s="170"/>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30" t="s">
        <v>92</v>
      </c>
      <c r="H72" s="831"/>
      <c r="I72" s="832"/>
      <c r="J72" s="168"/>
      <c r="K72" s="170"/>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wbn2Vq9srt6RysVDp0Q0H+oojCYolQHVLzI6ttI5X9yjVFUWMQYz9zQvVk8+YyP4yCP1t6Wv0gh9pZLWz43APQ==" saltValue="/8UEm9NYrENZHnlfQw6o7g==" spinCount="100000" sheet="1" objects="1" scenarios="1"/>
  <mergeCells count="65">
    <mergeCell ref="C2:I2"/>
    <mergeCell ref="C5:V5"/>
    <mergeCell ref="O6:O7"/>
    <mergeCell ref="AA9:AB9"/>
    <mergeCell ref="C11:D1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M45:M46"/>
    <mergeCell ref="O45:V46"/>
    <mergeCell ref="O47:V47"/>
    <mergeCell ref="C48:D48"/>
    <mergeCell ref="M48:V49"/>
    <mergeCell ref="C49:D49"/>
    <mergeCell ref="C62:D62"/>
    <mergeCell ref="C63:D63"/>
    <mergeCell ref="C64:D64"/>
    <mergeCell ref="C65:D65"/>
    <mergeCell ref="C66:D66"/>
    <mergeCell ref="C50:D50"/>
    <mergeCell ref="C57:D57"/>
    <mergeCell ref="C59:D59"/>
    <mergeCell ref="C60:D60"/>
    <mergeCell ref="C61:D61"/>
    <mergeCell ref="G66:I66"/>
    <mergeCell ref="C71:D71"/>
    <mergeCell ref="G71:I71"/>
    <mergeCell ref="C72:D72"/>
    <mergeCell ref="G72:I72"/>
    <mergeCell ref="C68:D68"/>
    <mergeCell ref="G68:I68"/>
    <mergeCell ref="C69:D69"/>
    <mergeCell ref="G69:I69"/>
    <mergeCell ref="C70:D70"/>
    <mergeCell ref="G70:I70"/>
    <mergeCell ref="C67:D67"/>
  </mergeCells>
  <dataValidations count="9">
    <dataValidation type="list" allowBlank="1" showInputMessage="1" showErrorMessage="1" sqref="V28:V34 I38:I40 I26:I28 I9:I11 I15:I19 I42:I44 R28:R34 R36:R37 V36:V37 R10:R26 I62:I65 I32:I34 I48:I50 V10:V26" xr:uid="{00000000-0002-0000-0A00-000000000000}">
      <formula1>"Y, N"</formula1>
    </dataValidation>
    <dataValidation type="list" allowBlank="1" showInputMessage="1" showErrorMessage="1" sqref="N44:V44" xr:uid="{00000000-0002-0000-0A00-000001000000}">
      <formula1>"Industrial, All others"</formula1>
    </dataValidation>
    <dataValidation allowBlank="1" showInputMessage="1" showErrorMessage="1" promptTitle="ISO 21930:2007" prompt="Sustainability in building construction- Environmental declaration of building products, BSi" sqref="C42:D42" xr:uid="{00000000-0002-0000-0A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A00-000003000000}"/>
    <dataValidation allowBlank="1" showInputMessage="1" showErrorMessage="1" promptTitle="EN 15978:2011" prompt="Sustainability of construction works - assessment of environmental performance of buildings - calculation method, BSi" sqref="C28" xr:uid="{00000000-0002-0000-0A00-000004000000}"/>
    <dataValidation allowBlank="1" showInputMessage="1" showErrorMessage="1" promptTitle="EN 15804:2012" prompt="Sustainability of construction works - Environmental product declarations - core rules for the product category of construction products, BSi" sqref="C43:D43" xr:uid="{00000000-0002-0000-0A00-000005000000}"/>
    <dataValidation allowBlank="1" showErrorMessage="1" promptTitle="CEN/TR 15941:2010" prompt="Sustainability of construction works - Environmental product declarations - Methodology for selection and use of generic data, BSi" sqref="C33:D33" xr:uid="{00000000-0002-0000-0A00-000006000000}"/>
    <dataValidation allowBlank="1" showErrorMessage="1" sqref="C50:D50" xr:uid="{00000000-0002-0000-0A00-000007000000}"/>
    <dataValidation allowBlank="1" showErrorMessage="1" promptTitle="EN 15804:2012" prompt="Sustainability of construction works - Environmental product declarations - core rules for the product category of construction products, BSi" sqref="C44:D44" xr:uid="{00000000-0002-0000-0A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rgb="FF3D6864"/>
    <pageSetUpPr fitToPage="1"/>
  </sheetPr>
  <dimension ref="A1:BB115"/>
  <sheetViews>
    <sheetView showGridLines="0" topLeftCell="B1" zoomScale="50" zoomScaleNormal="50" workbookViewId="0">
      <selection activeCell="V10" sqref="V10"/>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660"/>
      <c r="M2" s="660"/>
      <c r="N2" s="660"/>
      <c r="O2" s="660"/>
      <c r="P2" s="660"/>
      <c r="Q2" s="660"/>
      <c r="R2" s="660"/>
      <c r="S2" s="660"/>
      <c r="T2" s="660"/>
      <c r="U2" s="660"/>
      <c r="V2" s="660"/>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163</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109"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109" t="s">
        <v>49</v>
      </c>
      <c r="J10" s="9">
        <f>IF(I10="Y",G10,0)</f>
        <v>2</v>
      </c>
      <c r="K10" s="355"/>
      <c r="L10" s="1"/>
      <c r="M10" s="661"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109" t="s">
        <v>49</v>
      </c>
      <c r="J11" s="9">
        <f>IF(I11="Y",G11,0)</f>
        <v>4</v>
      </c>
      <c r="K11" s="355"/>
      <c r="L11" s="1"/>
      <c r="M11" s="661"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661"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92"/>
      <c r="J13" s="92"/>
      <c r="K13" s="355"/>
      <c r="L13" s="1"/>
      <c r="M13" s="661"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0"/>
      <c r="J14" s="9"/>
      <c r="K14" s="355"/>
      <c r="L14" s="1"/>
      <c r="M14" s="661" t="s">
        <v>22</v>
      </c>
      <c r="N14" s="67"/>
      <c r="O14" s="664"/>
      <c r="P14" s="64">
        <v>2</v>
      </c>
      <c r="Q14" s="67"/>
      <c r="R14" s="111" t="s">
        <v>49</v>
      </c>
      <c r="S14" s="67"/>
      <c r="T14" s="343">
        <f t="shared" si="0"/>
        <v>2</v>
      </c>
      <c r="U14" s="67"/>
      <c r="V14" s="109" t="s">
        <v>49</v>
      </c>
      <c r="W14" s="18">
        <f t="shared" si="1"/>
        <v>2</v>
      </c>
      <c r="X14" s="82"/>
      <c r="Y14" s="82"/>
      <c r="Z14" s="81"/>
      <c r="AA14" s="133">
        <f>SUM(K38:K44)</f>
        <v>4</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109" t="s">
        <v>49</v>
      </c>
      <c r="J15" s="9">
        <f>IF(I15="Y",G15,0)</f>
        <v>2</v>
      </c>
      <c r="K15" s="354">
        <f>IF(OR(J15,J16,J17,J18,J19&gt;0),1,0)</f>
        <v>1</v>
      </c>
      <c r="M15" s="661"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109" t="s">
        <v>49</v>
      </c>
      <c r="J16" s="9">
        <f>IF(I16="Y",G16,0)</f>
        <v>4</v>
      </c>
      <c r="K16" s="354"/>
      <c r="M16" s="661"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109" t="s">
        <v>49</v>
      </c>
      <c r="J17" s="9">
        <f>IF(I17="Y",G17,0)</f>
        <v>6</v>
      </c>
      <c r="K17" s="354"/>
      <c r="M17" s="661"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109" t="s">
        <v>49</v>
      </c>
      <c r="J18" s="9">
        <f>IF(I18="Y",G18,0)</f>
        <v>8</v>
      </c>
      <c r="K18" s="354"/>
      <c r="M18" s="661"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109" t="s">
        <v>49</v>
      </c>
      <c r="J19" s="9">
        <f>IF(I19="Y",G19,0)</f>
        <v>12</v>
      </c>
      <c r="K19" s="354"/>
      <c r="M19" s="661"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9"/>
      <c r="J20" s="9"/>
      <c r="K20" s="354"/>
      <c r="M20" s="661"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9"/>
      <c r="J21" s="9"/>
      <c r="K21" s="354"/>
      <c r="M21" s="661"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9"/>
      <c r="J22" s="9"/>
      <c r="K22" s="354"/>
      <c r="M22" s="661"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9"/>
      <c r="J23" s="9"/>
      <c r="K23" s="354"/>
      <c r="M23" s="661" t="s">
        <v>59</v>
      </c>
      <c r="N23" s="67"/>
      <c r="O23" s="664"/>
      <c r="P23" s="64">
        <v>0.5</v>
      </c>
      <c r="Q23" s="67"/>
      <c r="R23" s="111" t="s">
        <v>49</v>
      </c>
      <c r="S23" s="67"/>
      <c r="T23" s="343">
        <f t="shared" si="0"/>
        <v>0.5</v>
      </c>
      <c r="U23" s="67"/>
      <c r="V23" s="555" t="s">
        <v>50</v>
      </c>
      <c r="W23" s="18">
        <f t="shared" si="1"/>
        <v>0</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661"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0"/>
      <c r="J25" s="9"/>
      <c r="K25" s="354"/>
      <c r="M25" s="661"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109" t="s">
        <v>49</v>
      </c>
      <c r="J26" s="9">
        <f>IF(I26="Y",G26,0)</f>
        <v>4</v>
      </c>
      <c r="K26" s="354">
        <f>IF(OR(J26,J27,J28&gt;0),1,0)</f>
        <v>1</v>
      </c>
      <c r="M26" s="661"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109" t="s">
        <v>49</v>
      </c>
      <c r="J27" s="9">
        <f>IF(I27="Y",G27,0)</f>
        <v>4</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0" t="s">
        <v>49</v>
      </c>
      <c r="J28" s="9">
        <f>IF(I28="Y",G28,0)</f>
        <v>2</v>
      </c>
      <c r="K28" s="354"/>
      <c r="M28" s="658" t="s">
        <v>28</v>
      </c>
      <c r="N28" s="66"/>
      <c r="O28" s="665"/>
      <c r="P28" s="64">
        <v>2</v>
      </c>
      <c r="Q28" s="66"/>
      <c r="R28" s="111" t="s">
        <v>49</v>
      </c>
      <c r="S28" s="66"/>
      <c r="T28" s="343">
        <f t="shared" ref="T28:T34" si="2">IF(R28="Y",P28*$L$8,"")</f>
        <v>2</v>
      </c>
      <c r="U28" s="66"/>
      <c r="V28" s="565" t="s">
        <v>50</v>
      </c>
      <c r="W28" s="18">
        <f t="shared" ref="W28:W34" si="3">IF(V28="Y", T28, 0)</f>
        <v>0</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1"/>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49</v>
      </c>
      <c r="J32" s="9">
        <f>IF(I32="Y",G32,0)</f>
        <v>0</v>
      </c>
      <c r="K32" s="354">
        <f>IF(I32="Y",1,0)</f>
        <v>1</v>
      </c>
      <c r="M32" s="658" t="s">
        <v>18</v>
      </c>
      <c r="N32" s="67"/>
      <c r="O32" s="665"/>
      <c r="P32" s="64">
        <v>1</v>
      </c>
      <c r="Q32" s="67"/>
      <c r="R32" s="111" t="s">
        <v>49</v>
      </c>
      <c r="S32" s="67"/>
      <c r="T32" s="343">
        <f t="shared" si="2"/>
        <v>1</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555" t="s">
        <v>50</v>
      </c>
      <c r="J33" s="9">
        <f>IF(I33="Y",G33,0)</f>
        <v>0</v>
      </c>
      <c r="K33" s="354">
        <f>IF(I33="Y",1,0)</f>
        <v>0</v>
      </c>
      <c r="M33" s="658" t="s">
        <v>26</v>
      </c>
      <c r="N33" s="67"/>
      <c r="O33" s="665"/>
      <c r="P33" s="64">
        <v>1</v>
      </c>
      <c r="Q33" s="67"/>
      <c r="R33" s="111" t="s">
        <v>49</v>
      </c>
      <c r="S33" s="67"/>
      <c r="T33" s="343">
        <f t="shared" si="2"/>
        <v>1</v>
      </c>
      <c r="U33" s="67"/>
      <c r="V33" s="565" t="s">
        <v>50</v>
      </c>
      <c r="W33" s="18">
        <f t="shared" si="3"/>
        <v>0</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109" t="s">
        <v>49</v>
      </c>
      <c r="J34" s="9">
        <f>IF(I34="Y",G34,0)</f>
        <v>5</v>
      </c>
      <c r="K34" s="354">
        <f>IF(I34="Y",1,0)</f>
        <v>1</v>
      </c>
      <c r="M34" s="661" t="s">
        <v>16</v>
      </c>
      <c r="N34" s="67"/>
      <c r="O34" s="664"/>
      <c r="P34" s="64">
        <v>0.5</v>
      </c>
      <c r="Q34" s="67"/>
      <c r="R34" s="111" t="s">
        <v>49</v>
      </c>
      <c r="S34" s="67"/>
      <c r="T34" s="343">
        <f t="shared" si="2"/>
        <v>0.5</v>
      </c>
      <c r="U34" s="67"/>
      <c r="V34" s="565" t="s">
        <v>50</v>
      </c>
      <c r="W34" s="18">
        <f t="shared" si="3"/>
        <v>0</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5</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0"/>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0"/>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109" t="s">
        <v>49</v>
      </c>
      <c r="J39" s="9">
        <f t="shared" si="4"/>
        <v>4</v>
      </c>
      <c r="K39" s="354">
        <f t="shared" si="5"/>
        <v>1</v>
      </c>
      <c r="M39" s="43"/>
      <c r="N39" s="47"/>
      <c r="O39" s="337"/>
      <c r="P39" s="47"/>
      <c r="Q39" s="47"/>
      <c r="R39" s="128" t="s">
        <v>58</v>
      </c>
      <c r="S39" s="47"/>
      <c r="T39" s="350">
        <f>SUM(T10:T37)</f>
        <v>30</v>
      </c>
      <c r="U39" s="47"/>
      <c r="V39" s="351">
        <f>SUM(W10:W37)</f>
        <v>22</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109"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0.83</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109"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50</v>
      </c>
      <c r="J43" s="9">
        <f t="shared" si="4"/>
        <v>0</v>
      </c>
      <c r="K43" s="354">
        <f t="shared" si="5"/>
        <v>0</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109" t="s">
        <v>49</v>
      </c>
      <c r="J44" s="9">
        <f t="shared" si="4"/>
        <v>4</v>
      </c>
      <c r="K44" s="354">
        <f t="shared" si="5"/>
        <v>1</v>
      </c>
      <c r="M44" s="659"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16</v>
      </c>
      <c r="J45" s="10"/>
      <c r="K45" s="354"/>
      <c r="M45" s="852" t="s">
        <v>62</v>
      </c>
      <c r="N45" s="71"/>
      <c r="O45" s="854">
        <f>IF(AA23=0,0,VLOOKUP(O41,Lookups!A2:C10,IF(O44="Industrial",2,3),TRUE))</f>
        <v>5</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57"/>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0"/>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08" t="s">
        <v>194</v>
      </c>
      <c r="N48" s="808"/>
      <c r="O48" s="808"/>
      <c r="P48" s="808"/>
      <c r="Q48" s="808"/>
      <c r="R48" s="808"/>
      <c r="S48" s="808"/>
      <c r="T48" s="808"/>
      <c r="U48" s="808"/>
      <c r="V48" s="808"/>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109" t="s">
        <v>49</v>
      </c>
      <c r="J49" s="9">
        <f>IF(I49="Y",G49,0)</f>
        <v>6</v>
      </c>
      <c r="K49" s="354">
        <f>IF(I49="Y",1,0)</f>
        <v>1</v>
      </c>
      <c r="L49" s="337"/>
      <c r="M49" s="808"/>
      <c r="N49" s="808"/>
      <c r="O49" s="808"/>
      <c r="P49" s="808"/>
      <c r="Q49" s="808"/>
      <c r="R49" s="808"/>
      <c r="S49" s="808"/>
      <c r="T49" s="808"/>
      <c r="U49" s="808"/>
      <c r="V49" s="808"/>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109"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44"/>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61</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113</v>
      </c>
      <c r="D58" s="1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8" t="s">
        <v>96</v>
      </c>
      <c r="D59" s="819"/>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t="s">
        <v>97</v>
      </c>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109" t="s">
        <v>49</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109" t="s">
        <v>49</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30" t="s">
        <v>93</v>
      </c>
      <c r="H66" s="831"/>
      <c r="I66" s="832"/>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30" t="s">
        <v>92</v>
      </c>
      <c r="H68" s="831"/>
      <c r="I68" s="832"/>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30" t="s">
        <v>92</v>
      </c>
      <c r="H69" s="831"/>
      <c r="I69" s="832"/>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30" t="s">
        <v>92</v>
      </c>
      <c r="H70" s="831"/>
      <c r="I70" s="832"/>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30" t="s">
        <v>92</v>
      </c>
      <c r="H71" s="831"/>
      <c r="I71" s="832"/>
      <c r="J71" s="168"/>
      <c r="K71" s="170"/>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30" t="s">
        <v>92</v>
      </c>
      <c r="H72" s="831"/>
      <c r="I72" s="832"/>
      <c r="J72" s="168"/>
      <c r="K72" s="170"/>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mergeCells count="65">
    <mergeCell ref="C70:D70"/>
    <mergeCell ref="G70:I70"/>
    <mergeCell ref="C71:D71"/>
    <mergeCell ref="G71:I71"/>
    <mergeCell ref="C72:D72"/>
    <mergeCell ref="G72:I72"/>
    <mergeCell ref="C69:D69"/>
    <mergeCell ref="G69:I69"/>
    <mergeCell ref="C60:D60"/>
    <mergeCell ref="C61:D61"/>
    <mergeCell ref="C62:D62"/>
    <mergeCell ref="C63:D63"/>
    <mergeCell ref="C64:D64"/>
    <mergeCell ref="C65:D65"/>
    <mergeCell ref="C66:D66"/>
    <mergeCell ref="G66:I66"/>
    <mergeCell ref="C67:D67"/>
    <mergeCell ref="C68:D68"/>
    <mergeCell ref="G68:I68"/>
    <mergeCell ref="M45:M46"/>
    <mergeCell ref="O45:V46"/>
    <mergeCell ref="M41:M42"/>
    <mergeCell ref="O47:V47"/>
    <mergeCell ref="C48:D48"/>
    <mergeCell ref="O41:V42"/>
    <mergeCell ref="C42:D42"/>
    <mergeCell ref="C43:D43"/>
    <mergeCell ref="C44:D44"/>
    <mergeCell ref="O44:V44"/>
    <mergeCell ref="M48:V49"/>
    <mergeCell ref="C38:D38"/>
    <mergeCell ref="C39:D39"/>
    <mergeCell ref="C40:D40"/>
    <mergeCell ref="C41:D41"/>
    <mergeCell ref="C59:D59"/>
    <mergeCell ref="C49:D49"/>
    <mergeCell ref="C50:D50"/>
    <mergeCell ref="C57:D57"/>
    <mergeCell ref="G28:G29"/>
    <mergeCell ref="I28:I29"/>
    <mergeCell ref="C31:D31"/>
    <mergeCell ref="C32:D32"/>
    <mergeCell ref="C34:D34"/>
    <mergeCell ref="C33:D33"/>
    <mergeCell ref="C27:D27"/>
    <mergeCell ref="C28:D29"/>
    <mergeCell ref="C20:D20"/>
    <mergeCell ref="C2:I2"/>
    <mergeCell ref="O6:O7"/>
    <mergeCell ref="C5:V5"/>
    <mergeCell ref="C15:D15"/>
    <mergeCell ref="C16:D16"/>
    <mergeCell ref="C17:D17"/>
    <mergeCell ref="C18:D18"/>
    <mergeCell ref="C19:D19"/>
    <mergeCell ref="C21:D21"/>
    <mergeCell ref="C22:D22"/>
    <mergeCell ref="C23:D23"/>
    <mergeCell ref="C25:D25"/>
    <mergeCell ref="C26:D26"/>
    <mergeCell ref="AA9:AB9"/>
    <mergeCell ref="AI9:AO10"/>
    <mergeCell ref="C10:D10"/>
    <mergeCell ref="C11:D11"/>
    <mergeCell ref="AI11:AO13"/>
  </mergeCells>
  <dataValidations count="9">
    <dataValidation allowBlank="1" showErrorMessage="1" promptTitle="EN 15804:2012" prompt="Sustainability of construction works - Environmental product declarations - core rules for the product category of construction products, BSi" sqref="C44:D44" xr:uid="{00000000-0002-0000-0B00-000000000000}"/>
    <dataValidation allowBlank="1" showErrorMessage="1" sqref="C50:D50" xr:uid="{00000000-0002-0000-0B00-000001000000}"/>
    <dataValidation allowBlank="1" showErrorMessage="1" promptTitle="CEN/TR 15941:2010" prompt="Sustainability of construction works - Environmental product declarations - Methodology for selection and use of generic data, BSi" sqref="C33:D33" xr:uid="{00000000-0002-0000-0B00-000002000000}"/>
    <dataValidation allowBlank="1" showInputMessage="1" showErrorMessage="1" promptTitle="EN 15804:2012" prompt="Sustainability of construction works - Environmental product declarations - core rules for the product category of construction products, BSi" sqref="C43:D43" xr:uid="{00000000-0002-0000-0B00-000003000000}"/>
    <dataValidation allowBlank="1" showInputMessage="1" showErrorMessage="1" promptTitle="EN 15978:2011" prompt="Sustainability of construction works - assessment of environmental performance of buildings - calculation method, BSi" sqref="C28" xr:uid="{00000000-0002-0000-0B00-000004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B00-000005000000}"/>
    <dataValidation allowBlank="1" showInputMessage="1" showErrorMessage="1" promptTitle="ISO 21930:2007" prompt="Sustainability in building construction- Environmental declaration of building products, BSi" sqref="C42:D42" xr:uid="{00000000-0002-0000-0B00-000006000000}"/>
    <dataValidation type="list" allowBlank="1" showInputMessage="1" showErrorMessage="1" sqref="N44:V44" xr:uid="{00000000-0002-0000-0B00-000007000000}">
      <formula1>"Industrial, All others"</formula1>
    </dataValidation>
    <dataValidation type="list" allowBlank="1" showInputMessage="1" showErrorMessage="1" sqref="V28:V34 I38:I40 I26:I28 I9:I11 I15:I19 I42:I44 R28:R34 R36:R37 V36:V37 R10:R26 I62:I65 I32:I34 I48:I50 V10:V26" xr:uid="{00000000-0002-0000-0B00-000008000000}">
      <formula1>"Y, N"</formula1>
    </dataValidation>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rgb="FF3D6864"/>
    <pageSetUpPr fitToPage="1"/>
  </sheetPr>
  <dimension ref="A1:BB117"/>
  <sheetViews>
    <sheetView showGridLines="0" topLeftCell="B34" zoomScale="55" zoomScaleNormal="55" workbookViewId="0">
      <selection activeCell="G76" sqref="G76"/>
    </sheetView>
  </sheetViews>
  <sheetFormatPr defaultColWidth="9.140625" defaultRowHeight="15"/>
  <cols>
    <col min="1" max="1" width="4.28515625" style="181" hidden="1" customWidth="1"/>
    <col min="2" max="2" width="4.28515625" style="182" customWidth="1"/>
    <col min="3" max="3" width="68.5703125" style="181" customWidth="1"/>
    <col min="4" max="4" width="7.140625" style="181" bestFit="1" customWidth="1"/>
    <col min="5" max="5" width="7.140625" style="181" hidden="1" customWidth="1"/>
    <col min="6" max="6" width="0.5703125" style="181" customWidth="1"/>
    <col min="7" max="7" width="6" style="181" customWidth="1"/>
    <col min="8" max="8" width="0.5703125" style="181" customWidth="1"/>
    <col min="9" max="9" width="7.42578125" style="181" customWidth="1"/>
    <col min="10" max="10" width="5.28515625" style="181" hidden="1" customWidth="1"/>
    <col min="11" max="11" width="6.7109375" style="325" bestFit="1" customWidth="1"/>
    <col min="12" max="12" width="4.7109375" style="181" hidden="1" customWidth="1"/>
    <col min="13" max="13" width="57.7109375" style="181" bestFit="1" customWidth="1"/>
    <col min="14" max="14" width="0.5703125" style="182" customWidth="1"/>
    <col min="15" max="15" width="5.7109375" style="181" customWidth="1"/>
    <col min="16" max="16" width="5.7109375" style="181" hidden="1" customWidth="1"/>
    <col min="17" max="17" width="0.5703125" style="182" customWidth="1"/>
    <col min="18" max="18" width="9" style="285" customWidth="1"/>
    <col min="19" max="19" width="0.5703125" style="182" customWidth="1"/>
    <col min="20" max="20" width="7.7109375" style="285" bestFit="1" customWidth="1"/>
    <col min="21" max="21" width="0.5703125" style="182" customWidth="1"/>
    <col min="22" max="22" width="7.140625" style="285" bestFit="1" customWidth="1"/>
    <col min="23" max="23" width="3.85546875" style="285" hidden="1" customWidth="1"/>
    <col min="24" max="25" width="9.140625" style="324" hidden="1" customWidth="1"/>
    <col min="26" max="26" width="9.85546875" style="324" hidden="1" customWidth="1"/>
    <col min="27" max="33" width="9.140625" style="181" hidden="1" customWidth="1"/>
    <col min="34" max="16384" width="9.140625" style="181"/>
  </cols>
  <sheetData>
    <row r="1" spans="1:53" ht="15" customHeight="1">
      <c r="C1" s="182"/>
      <c r="D1" s="182"/>
      <c r="E1" s="182"/>
      <c r="F1" s="182"/>
      <c r="G1" s="182"/>
      <c r="H1" s="182"/>
      <c r="I1" s="182"/>
      <c r="J1" s="182"/>
      <c r="K1" s="183"/>
      <c r="L1" s="182"/>
      <c r="M1" s="182"/>
      <c r="O1" s="182"/>
      <c r="P1" s="182"/>
      <c r="R1" s="184"/>
      <c r="T1" s="184"/>
      <c r="V1" s="184"/>
      <c r="W1" s="184"/>
      <c r="X1" s="185"/>
      <c r="Y1" s="185"/>
      <c r="Z1" s="185"/>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row>
    <row r="2" spans="1:53" ht="38.25" customHeight="1">
      <c r="C2" s="887" t="s">
        <v>147</v>
      </c>
      <c r="D2" s="887"/>
      <c r="E2" s="887"/>
      <c r="F2" s="887"/>
      <c r="G2" s="887"/>
      <c r="H2" s="887"/>
      <c r="I2" s="887"/>
      <c r="J2" s="182"/>
      <c r="K2" s="186"/>
      <c r="L2" s="187"/>
      <c r="M2" s="187"/>
      <c r="N2" s="187"/>
      <c r="O2" s="187"/>
      <c r="P2" s="187"/>
      <c r="Q2" s="187"/>
      <c r="R2" s="187"/>
      <c r="S2" s="187"/>
      <c r="T2" s="187"/>
      <c r="U2" s="187"/>
      <c r="V2" s="187"/>
      <c r="W2" s="184"/>
      <c r="X2" s="185"/>
      <c r="Y2" s="185"/>
      <c r="Z2" s="185"/>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row>
    <row r="3" spans="1:53" ht="7.5" customHeight="1" thickBot="1">
      <c r="C3" s="182"/>
      <c r="D3" s="182"/>
      <c r="E3" s="182"/>
      <c r="F3" s="182"/>
      <c r="G3" s="182"/>
      <c r="H3" s="182"/>
      <c r="I3" s="182"/>
      <c r="J3" s="182"/>
      <c r="K3" s="183"/>
      <c r="L3" s="182"/>
      <c r="M3" s="182"/>
      <c r="O3" s="182"/>
      <c r="P3" s="182"/>
      <c r="R3" s="184"/>
      <c r="T3" s="184"/>
      <c r="V3" s="184"/>
      <c r="W3" s="184"/>
      <c r="X3" s="185"/>
      <c r="Y3" s="185"/>
      <c r="Z3" s="185"/>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row>
    <row r="4" spans="1:53" ht="21">
      <c r="C4" s="188" t="s">
        <v>112</v>
      </c>
      <c r="D4" s="189"/>
      <c r="E4" s="189"/>
      <c r="F4" s="189"/>
      <c r="G4" s="189"/>
      <c r="H4" s="189"/>
      <c r="I4" s="189"/>
      <c r="J4" s="189"/>
      <c r="K4" s="190"/>
      <c r="L4" s="189"/>
      <c r="M4" s="189"/>
      <c r="N4" s="189"/>
      <c r="O4" s="189"/>
      <c r="P4" s="189"/>
      <c r="Q4" s="189"/>
      <c r="R4" s="191"/>
      <c r="S4" s="189"/>
      <c r="T4" s="191"/>
      <c r="U4" s="189"/>
      <c r="V4" s="192"/>
      <c r="W4" s="184"/>
      <c r="X4" s="185"/>
      <c r="Y4" s="185"/>
      <c r="Z4" s="185"/>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row>
    <row r="5" spans="1:53" s="197" customFormat="1" ht="94.15" customHeight="1" thickBot="1">
      <c r="A5" s="193"/>
      <c r="B5" s="194"/>
      <c r="C5" s="874" t="s">
        <v>163</v>
      </c>
      <c r="D5" s="875"/>
      <c r="E5" s="875"/>
      <c r="F5" s="875"/>
      <c r="G5" s="875"/>
      <c r="H5" s="875"/>
      <c r="I5" s="875"/>
      <c r="J5" s="875"/>
      <c r="K5" s="875"/>
      <c r="L5" s="875"/>
      <c r="M5" s="875"/>
      <c r="N5" s="875"/>
      <c r="O5" s="875"/>
      <c r="P5" s="875"/>
      <c r="Q5" s="875"/>
      <c r="R5" s="875"/>
      <c r="S5" s="875"/>
      <c r="T5" s="875"/>
      <c r="U5" s="875"/>
      <c r="V5" s="876"/>
      <c r="W5" s="195"/>
      <c r="X5" s="196"/>
      <c r="Y5" s="196"/>
      <c r="Z5" s="196"/>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row>
    <row r="6" spans="1:53" s="197" customFormat="1" ht="7.5" customHeight="1">
      <c r="A6" s="193"/>
      <c r="B6" s="194"/>
      <c r="C6" s="198"/>
      <c r="D6" s="198"/>
      <c r="E6" s="198"/>
      <c r="F6" s="198"/>
      <c r="G6" s="198"/>
      <c r="H6" s="198"/>
      <c r="I6" s="198"/>
      <c r="J6" s="198"/>
      <c r="K6" s="198"/>
      <c r="L6" s="198"/>
      <c r="M6" s="198"/>
      <c r="N6" s="198"/>
      <c r="O6" s="198"/>
      <c r="P6" s="198"/>
      <c r="Q6" s="198"/>
      <c r="R6" s="198"/>
      <c r="S6" s="198"/>
      <c r="T6" s="198"/>
      <c r="U6" s="198"/>
      <c r="V6" s="198"/>
      <c r="W6" s="195"/>
      <c r="X6" s="196"/>
      <c r="Y6" s="196"/>
      <c r="Z6" s="196"/>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row>
    <row r="7" spans="1:53" s="197" customFormat="1" ht="21">
      <c r="B7" s="182"/>
      <c r="C7" s="199" t="s">
        <v>67</v>
      </c>
      <c r="D7" s="182"/>
      <c r="E7" s="182"/>
      <c r="F7" s="182"/>
      <c r="G7" s="182"/>
      <c r="H7" s="182"/>
      <c r="I7" s="182"/>
      <c r="J7" s="182"/>
      <c r="K7" s="183"/>
      <c r="L7" s="182"/>
      <c r="M7" s="199" t="s">
        <v>66</v>
      </c>
      <c r="N7" s="200"/>
      <c r="O7" s="888" t="s">
        <v>47</v>
      </c>
      <c r="P7" s="200"/>
      <c r="Q7" s="200"/>
      <c r="R7" s="201"/>
      <c r="S7" s="200"/>
      <c r="T7" s="201"/>
      <c r="U7" s="200"/>
      <c r="V7" s="201"/>
      <c r="W7" s="202"/>
      <c r="X7" s="185"/>
      <c r="Y7" s="185"/>
      <c r="Z7" s="185"/>
      <c r="AA7" s="182"/>
      <c r="AB7" s="182"/>
      <c r="AC7" s="182"/>
      <c r="AD7" s="182"/>
      <c r="AE7" s="182"/>
      <c r="AF7" s="182"/>
      <c r="AG7" s="182"/>
      <c r="AH7" s="182"/>
      <c r="AJ7" s="182"/>
      <c r="AK7" s="182"/>
      <c r="AL7" s="182"/>
      <c r="AM7" s="182"/>
      <c r="AN7" s="182"/>
      <c r="AO7" s="182"/>
      <c r="AP7" s="182"/>
      <c r="AQ7" s="182"/>
      <c r="AR7" s="182"/>
      <c r="AS7" s="182"/>
      <c r="AT7" s="182"/>
      <c r="AU7" s="182"/>
      <c r="AV7" s="182"/>
      <c r="AW7" s="182"/>
      <c r="AX7" s="182"/>
      <c r="AY7" s="182"/>
      <c r="AZ7" s="182"/>
      <c r="BA7" s="182"/>
    </row>
    <row r="8" spans="1:53" s="197" customFormat="1" ht="86.25" customHeight="1" thickBot="1">
      <c r="A8" s="193" t="s">
        <v>29</v>
      </c>
      <c r="B8" s="194"/>
      <c r="C8" s="203" t="s">
        <v>54</v>
      </c>
      <c r="D8" s="204" t="s">
        <v>38</v>
      </c>
      <c r="E8" s="205"/>
      <c r="F8" s="206"/>
      <c r="G8" s="207" t="s">
        <v>52</v>
      </c>
      <c r="H8" s="206"/>
      <c r="I8" s="208" t="s">
        <v>75</v>
      </c>
      <c r="J8" s="209" t="s">
        <v>53</v>
      </c>
      <c r="K8" s="143" t="s">
        <v>76</v>
      </c>
      <c r="L8" s="194" t="s">
        <v>29</v>
      </c>
      <c r="M8" s="210"/>
      <c r="N8" s="211"/>
      <c r="O8" s="889"/>
      <c r="P8" s="211" t="s">
        <v>55</v>
      </c>
      <c r="Q8" s="211"/>
      <c r="R8" s="212" t="s">
        <v>48</v>
      </c>
      <c r="S8" s="211"/>
      <c r="T8" s="207" t="s">
        <v>52</v>
      </c>
      <c r="U8" s="211"/>
      <c r="V8" s="208" t="s">
        <v>51</v>
      </c>
      <c r="W8" s="195"/>
      <c r="X8" s="196"/>
      <c r="Y8" s="196"/>
      <c r="Z8" s="196"/>
      <c r="AA8" s="182"/>
      <c r="AB8" s="182"/>
      <c r="AC8" s="182"/>
      <c r="AD8" s="182"/>
      <c r="AE8" s="182"/>
      <c r="AF8" s="182"/>
      <c r="AG8" s="182"/>
      <c r="AH8" s="182"/>
      <c r="AI8" s="363"/>
      <c r="AJ8" s="363"/>
      <c r="AK8" s="363"/>
      <c r="AL8" s="363"/>
      <c r="AM8" s="363"/>
      <c r="AN8" s="363"/>
      <c r="AO8" s="363"/>
      <c r="AP8" s="182"/>
      <c r="AQ8" s="182"/>
      <c r="AR8" s="182"/>
      <c r="AS8" s="182"/>
      <c r="AT8" s="182"/>
      <c r="AU8" s="182"/>
      <c r="AV8" s="182"/>
      <c r="AW8" s="182"/>
      <c r="AX8" s="182"/>
      <c r="AY8" s="182"/>
      <c r="AZ8" s="182"/>
      <c r="BA8" s="182"/>
    </row>
    <row r="9" spans="1:53" s="197" customFormat="1" ht="22.5" customHeight="1">
      <c r="A9" s="193"/>
      <c r="B9" s="194"/>
      <c r="C9" s="213"/>
      <c r="D9" s="214"/>
      <c r="E9" s="215"/>
      <c r="F9" s="216"/>
      <c r="G9" s="217"/>
      <c r="H9" s="216"/>
      <c r="I9" s="218"/>
      <c r="J9" s="209"/>
      <c r="K9" s="143"/>
      <c r="L9" s="194"/>
      <c r="M9" s="219"/>
      <c r="N9" s="220"/>
      <c r="O9" s="221"/>
      <c r="P9" s="220"/>
      <c r="Q9" s="220"/>
      <c r="R9" s="222"/>
      <c r="S9" s="220"/>
      <c r="T9" s="217"/>
      <c r="U9" s="220"/>
      <c r="V9" s="218"/>
      <c r="W9" s="195"/>
      <c r="X9" s="196"/>
      <c r="Y9" s="196"/>
      <c r="Z9" s="196"/>
      <c r="AA9" s="182"/>
      <c r="AB9" s="182"/>
      <c r="AC9" s="182"/>
      <c r="AD9" s="182"/>
      <c r="AE9" s="182"/>
      <c r="AF9" s="182"/>
      <c r="AG9" s="182"/>
      <c r="AH9" s="182"/>
      <c r="AI9" s="918" t="s">
        <v>170</v>
      </c>
      <c r="AJ9" s="918"/>
      <c r="AK9" s="918"/>
      <c r="AL9" s="918"/>
      <c r="AM9" s="918"/>
      <c r="AN9" s="918"/>
      <c r="AO9" s="918"/>
      <c r="AP9" s="182"/>
      <c r="AQ9" s="182"/>
      <c r="AR9" s="182"/>
      <c r="AS9" s="182"/>
      <c r="AT9" s="182"/>
      <c r="AU9" s="182"/>
      <c r="AV9" s="182"/>
      <c r="AW9" s="182"/>
      <c r="AX9" s="182"/>
      <c r="AY9" s="182"/>
      <c r="AZ9" s="182"/>
      <c r="BA9" s="182"/>
    </row>
    <row r="10" spans="1:53" s="197" customFormat="1" ht="18" customHeight="1">
      <c r="A10" s="223">
        <v>2</v>
      </c>
      <c r="B10" s="224"/>
      <c r="C10" s="225" t="s">
        <v>39</v>
      </c>
      <c r="D10" s="182"/>
      <c r="E10" s="182"/>
      <c r="F10" s="226"/>
      <c r="G10" s="227" t="s">
        <v>2</v>
      </c>
      <c r="H10" s="226"/>
      <c r="I10" s="226"/>
      <c r="J10" s="228"/>
      <c r="K10" s="144"/>
      <c r="L10" s="229">
        <v>1</v>
      </c>
      <c r="M10" s="230" t="s">
        <v>78</v>
      </c>
      <c r="N10" s="183"/>
      <c r="O10" s="183"/>
      <c r="P10" s="183"/>
      <c r="Q10" s="183"/>
      <c r="R10" s="202"/>
      <c r="S10" s="183"/>
      <c r="T10" s="202"/>
      <c r="U10" s="183"/>
      <c r="V10" s="231"/>
      <c r="W10" s="232"/>
      <c r="X10" s="233"/>
      <c r="Y10" s="233"/>
      <c r="Z10" s="234"/>
      <c r="AA10" s="182"/>
      <c r="AB10" s="182"/>
      <c r="AC10" s="182"/>
      <c r="AD10" s="182"/>
      <c r="AE10" s="182"/>
      <c r="AF10" s="182"/>
      <c r="AG10" s="182"/>
      <c r="AH10" s="182"/>
      <c r="AI10" s="918"/>
      <c r="AJ10" s="918"/>
      <c r="AK10" s="918"/>
      <c r="AL10" s="918"/>
      <c r="AM10" s="918"/>
      <c r="AN10" s="918"/>
      <c r="AO10" s="918"/>
      <c r="AP10" s="182"/>
      <c r="AQ10" s="182"/>
      <c r="AR10" s="182"/>
      <c r="AS10" s="182"/>
      <c r="AT10" s="182"/>
      <c r="AU10" s="182"/>
      <c r="AV10" s="182"/>
      <c r="AW10" s="182"/>
      <c r="AX10" s="182"/>
      <c r="AY10" s="182"/>
      <c r="AZ10" s="182"/>
      <c r="BA10" s="182"/>
    </row>
    <row r="11" spans="1:53" s="197" customFormat="1" ht="18" customHeight="1">
      <c r="B11" s="182"/>
      <c r="C11" s="235" t="s">
        <v>1</v>
      </c>
      <c r="D11" s="236" t="s">
        <v>21</v>
      </c>
      <c r="E11" s="237">
        <v>1</v>
      </c>
      <c r="F11" s="238"/>
      <c r="G11" s="103">
        <f>E11*$A$10</f>
        <v>2</v>
      </c>
      <c r="H11" s="238"/>
      <c r="I11" s="239" t="s">
        <v>49</v>
      </c>
      <c r="J11" s="228">
        <f>IF(I11="Y",G11,0)</f>
        <v>2</v>
      </c>
      <c r="K11" s="145">
        <f>IF(I11="Y",1,0)</f>
        <v>1</v>
      </c>
      <c r="M11" s="225" t="s">
        <v>24</v>
      </c>
      <c r="N11" s="240"/>
      <c r="O11" s="240"/>
      <c r="P11" s="240"/>
      <c r="Q11" s="240"/>
      <c r="R11" s="202"/>
      <c r="S11" s="240"/>
      <c r="T11" s="227" t="s">
        <v>2</v>
      </c>
      <c r="U11" s="240"/>
      <c r="V11" s="231"/>
      <c r="W11" s="232"/>
      <c r="X11" s="185"/>
      <c r="Y11" s="185"/>
      <c r="Z11" s="185"/>
      <c r="AA11" s="890" t="s">
        <v>76</v>
      </c>
      <c r="AB11" s="890"/>
      <c r="AC11" s="182"/>
      <c r="AD11" s="182"/>
      <c r="AE11" s="182"/>
      <c r="AF11" s="182"/>
      <c r="AG11" s="182"/>
      <c r="AH11" s="182"/>
      <c r="AI11" s="919" t="s">
        <v>171</v>
      </c>
      <c r="AJ11" s="919"/>
      <c r="AK11" s="919"/>
      <c r="AL11" s="919"/>
      <c r="AM11" s="919"/>
      <c r="AN11" s="919"/>
      <c r="AO11" s="919"/>
      <c r="AP11" s="182"/>
      <c r="AQ11" s="182"/>
      <c r="AR11" s="182"/>
      <c r="AS11" s="182"/>
      <c r="AT11" s="182"/>
      <c r="AU11" s="182"/>
      <c r="AV11" s="182"/>
      <c r="AW11" s="182"/>
      <c r="AX11" s="182"/>
      <c r="AY11" s="182"/>
      <c r="AZ11" s="182"/>
      <c r="BA11" s="182"/>
    </row>
    <row r="12" spans="1:53" s="197" customFormat="1" ht="15.75">
      <c r="B12" s="182"/>
      <c r="C12" s="891" t="s">
        <v>68</v>
      </c>
      <c r="D12" s="892"/>
      <c r="E12" s="228">
        <v>1</v>
      </c>
      <c r="F12" s="238"/>
      <c r="G12" s="103">
        <f>E12*$A$10</f>
        <v>2</v>
      </c>
      <c r="H12" s="238"/>
      <c r="I12" s="239" t="s">
        <v>49</v>
      </c>
      <c r="J12" s="228">
        <f>IF(I12="Y",G12,0)</f>
        <v>2</v>
      </c>
      <c r="K12" s="146"/>
      <c r="L12" s="241"/>
      <c r="M12" s="669" t="s">
        <v>23</v>
      </c>
      <c r="N12" s="243"/>
      <c r="O12" s="244" t="s">
        <v>21</v>
      </c>
      <c r="P12" s="245">
        <v>2</v>
      </c>
      <c r="Q12" s="243"/>
      <c r="R12" s="111" t="s">
        <v>49</v>
      </c>
      <c r="S12" s="243"/>
      <c r="T12" s="108">
        <f t="shared" ref="T12:T27" si="0">IF(R12="Y",P12*$L$10,"")</f>
        <v>2</v>
      </c>
      <c r="U12" s="243"/>
      <c r="V12" s="246" t="s">
        <v>49</v>
      </c>
      <c r="W12" s="247">
        <f t="shared" ref="W12:W27" si="1">IF(V12="Y", T12, 0)</f>
        <v>2</v>
      </c>
      <c r="X12" s="185">
        <f>IF(OR(R12="N",W12&gt;0),1,0)</f>
        <v>1</v>
      </c>
      <c r="Y12" s="185"/>
      <c r="Z12" s="185"/>
      <c r="AA12" s="248">
        <f>K11</f>
        <v>1</v>
      </c>
      <c r="AB12" s="182"/>
      <c r="AC12" s="182"/>
      <c r="AD12" s="182"/>
      <c r="AE12" s="182"/>
      <c r="AF12" s="182"/>
      <c r="AG12" s="182"/>
      <c r="AH12" s="182"/>
      <c r="AI12" s="919"/>
      <c r="AJ12" s="919"/>
      <c r="AK12" s="919"/>
      <c r="AL12" s="919"/>
      <c r="AM12" s="919"/>
      <c r="AN12" s="919"/>
      <c r="AO12" s="919"/>
      <c r="AP12" s="182"/>
      <c r="AQ12" s="182"/>
      <c r="AR12" s="182"/>
      <c r="AS12" s="182"/>
      <c r="AT12" s="182"/>
      <c r="AU12" s="182"/>
      <c r="AV12" s="182"/>
      <c r="AW12" s="182"/>
      <c r="AX12" s="182"/>
      <c r="AY12" s="182"/>
      <c r="AZ12" s="182"/>
      <c r="BA12" s="182"/>
    </row>
    <row r="13" spans="1:53" s="197" customFormat="1" ht="15.6" customHeight="1">
      <c r="B13" s="182"/>
      <c r="C13" s="893" t="s">
        <v>69</v>
      </c>
      <c r="D13" s="893"/>
      <c r="E13" s="228">
        <v>2</v>
      </c>
      <c r="F13" s="238"/>
      <c r="G13" s="103">
        <f>E13*$A$10</f>
        <v>4</v>
      </c>
      <c r="H13" s="238"/>
      <c r="I13" s="239" t="s">
        <v>49</v>
      </c>
      <c r="J13" s="228">
        <f>IF(I13="Y",G13,0)</f>
        <v>4</v>
      </c>
      <c r="K13" s="146"/>
      <c r="L13" s="241"/>
      <c r="M13" s="669" t="s">
        <v>9</v>
      </c>
      <c r="N13" s="238"/>
      <c r="O13" s="244" t="s">
        <v>21</v>
      </c>
      <c r="P13" s="245">
        <v>2</v>
      </c>
      <c r="Q13" s="238"/>
      <c r="R13" s="111" t="s">
        <v>49</v>
      </c>
      <c r="S13" s="238"/>
      <c r="T13" s="108">
        <f t="shared" si="0"/>
        <v>2</v>
      </c>
      <c r="U13" s="238"/>
      <c r="V13" s="246" t="s">
        <v>49</v>
      </c>
      <c r="W13" s="247">
        <f t="shared" si="1"/>
        <v>2</v>
      </c>
      <c r="X13" s="185">
        <f>IF(OR(R13="N",W13&gt;0),1,0)</f>
        <v>1</v>
      </c>
      <c r="Y13" s="185"/>
      <c r="Z13" s="249"/>
      <c r="AA13" s="250">
        <f>K17</f>
        <v>1</v>
      </c>
      <c r="AB13" s="182"/>
      <c r="AC13" s="182"/>
      <c r="AD13" s="182"/>
      <c r="AE13" s="182"/>
      <c r="AF13" s="182"/>
      <c r="AG13" s="182"/>
      <c r="AH13" s="182"/>
      <c r="AI13" s="919"/>
      <c r="AJ13" s="919"/>
      <c r="AK13" s="919"/>
      <c r="AL13" s="919"/>
      <c r="AM13" s="919"/>
      <c r="AN13" s="919"/>
      <c r="AO13" s="919"/>
      <c r="AP13" s="182"/>
      <c r="AQ13" s="182"/>
      <c r="AR13" s="182"/>
      <c r="AS13" s="182"/>
      <c r="AT13" s="182"/>
      <c r="AU13" s="182"/>
      <c r="AV13" s="182"/>
      <c r="AW13" s="182"/>
      <c r="AX13" s="182"/>
      <c r="AY13" s="182"/>
      <c r="AZ13" s="182"/>
      <c r="BA13" s="182"/>
    </row>
    <row r="14" spans="1:53" s="197" customFormat="1" ht="15.6" customHeight="1">
      <c r="B14" s="182"/>
      <c r="C14" s="182"/>
      <c r="D14" s="251" t="s">
        <v>56</v>
      </c>
      <c r="E14" s="219"/>
      <c r="F14" s="159"/>
      <c r="G14" s="121">
        <f>SUM(G11:G13)</f>
        <v>8</v>
      </c>
      <c r="H14" s="159"/>
      <c r="I14" s="122">
        <f>SUM(J11:J13)</f>
        <v>8</v>
      </c>
      <c r="J14" s="252"/>
      <c r="K14" s="146"/>
      <c r="L14" s="241"/>
      <c r="M14" s="669" t="s">
        <v>6</v>
      </c>
      <c r="N14" s="238"/>
      <c r="O14" s="253"/>
      <c r="P14" s="245">
        <v>2</v>
      </c>
      <c r="Q14" s="238"/>
      <c r="R14" s="111" t="s">
        <v>49</v>
      </c>
      <c r="S14" s="238"/>
      <c r="T14" s="108">
        <f t="shared" si="0"/>
        <v>2</v>
      </c>
      <c r="U14" s="238"/>
      <c r="V14" s="246" t="s">
        <v>49</v>
      </c>
      <c r="W14" s="247">
        <f t="shared" si="1"/>
        <v>2</v>
      </c>
      <c r="X14" s="185"/>
      <c r="Y14" s="185"/>
      <c r="Z14" s="249"/>
      <c r="AA14" s="250">
        <f>K28</f>
        <v>1</v>
      </c>
      <c r="AB14" s="182"/>
      <c r="AC14" s="182"/>
      <c r="AD14" s="182"/>
      <c r="AE14" s="182"/>
      <c r="AF14" s="182"/>
      <c r="AG14" s="182"/>
      <c r="AH14" s="182"/>
      <c r="AP14" s="182"/>
      <c r="AQ14" s="182"/>
      <c r="AR14" s="182"/>
      <c r="AS14" s="182"/>
      <c r="AT14" s="182"/>
      <c r="AU14" s="182"/>
      <c r="AV14" s="182"/>
      <c r="AW14" s="182"/>
      <c r="AX14" s="182"/>
      <c r="AY14" s="182"/>
      <c r="AZ14" s="182"/>
      <c r="BA14" s="182"/>
    </row>
    <row r="15" spans="1:53" s="197" customFormat="1" ht="15.75">
      <c r="B15" s="182"/>
      <c r="C15" s="254"/>
      <c r="D15" s="254"/>
      <c r="E15" s="254"/>
      <c r="F15" s="254"/>
      <c r="G15" s="254"/>
      <c r="H15" s="254"/>
      <c r="I15" s="254"/>
      <c r="J15" s="254"/>
      <c r="K15" s="146"/>
      <c r="L15" s="241"/>
      <c r="M15" s="669" t="s">
        <v>14</v>
      </c>
      <c r="N15" s="238"/>
      <c r="O15" s="244" t="s">
        <v>21</v>
      </c>
      <c r="P15" s="245">
        <v>2</v>
      </c>
      <c r="Q15" s="238"/>
      <c r="R15" s="111" t="s">
        <v>49</v>
      </c>
      <c r="S15" s="238"/>
      <c r="T15" s="108">
        <f t="shared" si="0"/>
        <v>2</v>
      </c>
      <c r="U15" s="238"/>
      <c r="V15" s="246" t="s">
        <v>49</v>
      </c>
      <c r="W15" s="247">
        <f t="shared" si="1"/>
        <v>2</v>
      </c>
      <c r="X15" s="185">
        <f>IF(OR(R15="N",W15&gt;0),1,0)</f>
        <v>1</v>
      </c>
      <c r="Y15" s="185"/>
      <c r="Z15" s="249"/>
      <c r="AA15" s="250">
        <f>SUM(K34:K36)</f>
        <v>2</v>
      </c>
      <c r="AB15" s="182"/>
      <c r="AC15" s="182"/>
      <c r="AD15" s="182"/>
      <c r="AE15" s="182"/>
      <c r="AF15" s="182"/>
      <c r="AG15" s="224" t="s">
        <v>77</v>
      </c>
      <c r="AH15" s="182"/>
      <c r="AP15" s="182"/>
      <c r="AQ15" s="182"/>
      <c r="AR15" s="182"/>
      <c r="AS15" s="182"/>
      <c r="AT15" s="182"/>
      <c r="AU15" s="182"/>
      <c r="AV15" s="182"/>
      <c r="AW15" s="182"/>
      <c r="AX15" s="182"/>
      <c r="AY15" s="182"/>
      <c r="AZ15" s="182"/>
      <c r="BA15" s="182"/>
    </row>
    <row r="16" spans="1:53" s="197" customFormat="1" ht="18.75">
      <c r="A16" s="223">
        <v>2</v>
      </c>
      <c r="B16" s="224"/>
      <c r="C16" s="225" t="s">
        <v>70</v>
      </c>
      <c r="D16" s="255"/>
      <c r="E16" s="182"/>
      <c r="F16" s="256"/>
      <c r="G16" s="257" t="s">
        <v>3</v>
      </c>
      <c r="H16" s="256"/>
      <c r="I16" s="258"/>
      <c r="J16" s="228"/>
      <c r="K16" s="146"/>
      <c r="L16" s="241"/>
      <c r="M16" s="669" t="s">
        <v>22</v>
      </c>
      <c r="N16" s="238"/>
      <c r="O16" s="672"/>
      <c r="P16" s="245">
        <v>2</v>
      </c>
      <c r="Q16" s="238"/>
      <c r="R16" s="111" t="s">
        <v>49</v>
      </c>
      <c r="S16" s="238"/>
      <c r="T16" s="108">
        <f t="shared" si="0"/>
        <v>2</v>
      </c>
      <c r="U16" s="238"/>
      <c r="V16" s="246" t="s">
        <v>49</v>
      </c>
      <c r="W16" s="247">
        <f t="shared" si="1"/>
        <v>2</v>
      </c>
      <c r="X16" s="185"/>
      <c r="Y16" s="185"/>
      <c r="Z16" s="249"/>
      <c r="AA16" s="250">
        <f>SUM(K40:K46)</f>
        <v>4</v>
      </c>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row>
    <row r="17" spans="1:53" s="197" customFormat="1" ht="15.75">
      <c r="B17" s="182"/>
      <c r="C17" s="894" t="s">
        <v>4</v>
      </c>
      <c r="D17" s="894"/>
      <c r="E17" s="259">
        <v>1</v>
      </c>
      <c r="F17" s="106"/>
      <c r="G17" s="104">
        <f>E17*$A$16</f>
        <v>2</v>
      </c>
      <c r="H17" s="106"/>
      <c r="I17" s="239" t="s">
        <v>49</v>
      </c>
      <c r="J17" s="228">
        <f>IF(I17="Y",G17,0)</f>
        <v>2</v>
      </c>
      <c r="K17" s="145">
        <f>IF(OR(J17,J18,J19,J20,J21&gt;0),1,0)</f>
        <v>1</v>
      </c>
      <c r="M17" s="669" t="s">
        <v>36</v>
      </c>
      <c r="N17" s="238"/>
      <c r="O17" s="244" t="s">
        <v>21</v>
      </c>
      <c r="P17" s="245">
        <v>2</v>
      </c>
      <c r="Q17" s="238"/>
      <c r="R17" s="111" t="s">
        <v>49</v>
      </c>
      <c r="S17" s="238"/>
      <c r="T17" s="108">
        <f t="shared" si="0"/>
        <v>2</v>
      </c>
      <c r="U17" s="238"/>
      <c r="V17" s="246" t="s">
        <v>49</v>
      </c>
      <c r="W17" s="247">
        <f t="shared" si="1"/>
        <v>2</v>
      </c>
      <c r="X17" s="185">
        <f>IF(OR(R17="N",W17&gt;0),1,0)</f>
        <v>1</v>
      </c>
      <c r="Y17" s="185"/>
      <c r="Z17" s="249"/>
      <c r="AA17" s="250">
        <f>SUM(K50:K52)</f>
        <v>2</v>
      </c>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row>
    <row r="18" spans="1:53" s="197" customFormat="1" ht="15.75">
      <c r="B18" s="182"/>
      <c r="C18" s="894" t="s">
        <v>42</v>
      </c>
      <c r="D18" s="894"/>
      <c r="E18" s="259">
        <v>2</v>
      </c>
      <c r="F18" s="106"/>
      <c r="G18" s="104">
        <f>E18*$A$16</f>
        <v>4</v>
      </c>
      <c r="H18" s="106"/>
      <c r="I18" s="239" t="s">
        <v>49</v>
      </c>
      <c r="J18" s="228">
        <f>IF(I18="Y",G18,0)</f>
        <v>4</v>
      </c>
      <c r="K18" s="145"/>
      <c r="M18" s="669" t="s">
        <v>7</v>
      </c>
      <c r="N18" s="238"/>
      <c r="O18" s="672"/>
      <c r="P18" s="245">
        <v>1</v>
      </c>
      <c r="Q18" s="238"/>
      <c r="R18" s="111" t="s">
        <v>49</v>
      </c>
      <c r="S18" s="238"/>
      <c r="T18" s="108">
        <f t="shared" si="0"/>
        <v>1</v>
      </c>
      <c r="U18" s="238"/>
      <c r="V18" s="246" t="s">
        <v>49</v>
      </c>
      <c r="W18" s="247">
        <f t="shared" si="1"/>
        <v>1</v>
      </c>
      <c r="X18" s="185"/>
      <c r="Y18" s="185"/>
      <c r="Z18" s="185"/>
      <c r="AA18" s="250">
        <f>X12</f>
        <v>1</v>
      </c>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row>
    <row r="19" spans="1:53" s="197" customFormat="1" ht="15.75">
      <c r="B19" s="182"/>
      <c r="C19" s="895" t="s">
        <v>5</v>
      </c>
      <c r="D19" s="895"/>
      <c r="E19" s="260">
        <v>3</v>
      </c>
      <c r="F19" s="106"/>
      <c r="G19" s="104">
        <f>E19*$A$16</f>
        <v>6</v>
      </c>
      <c r="H19" s="106"/>
      <c r="I19" s="239" t="s">
        <v>49</v>
      </c>
      <c r="J19" s="228">
        <f>IF(I19="Y",G19,0)</f>
        <v>6</v>
      </c>
      <c r="K19" s="145"/>
      <c r="M19" s="669" t="s">
        <v>41</v>
      </c>
      <c r="N19" s="238"/>
      <c r="O19" s="672"/>
      <c r="P19" s="245">
        <v>1</v>
      </c>
      <c r="Q19" s="238"/>
      <c r="R19" s="111" t="s">
        <v>49</v>
      </c>
      <c r="S19" s="238"/>
      <c r="T19" s="108">
        <f t="shared" si="0"/>
        <v>1</v>
      </c>
      <c r="U19" s="238"/>
      <c r="V19" s="246" t="s">
        <v>49</v>
      </c>
      <c r="W19" s="247">
        <f t="shared" si="1"/>
        <v>1</v>
      </c>
      <c r="X19" s="185"/>
      <c r="Y19" s="185"/>
      <c r="Z19" s="185"/>
      <c r="AA19" s="250">
        <f>X13</f>
        <v>1</v>
      </c>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row>
    <row r="20" spans="1:53" s="197" customFormat="1" ht="15.75">
      <c r="A20" s="181"/>
      <c r="B20" s="182"/>
      <c r="C20" s="895" t="s">
        <v>87</v>
      </c>
      <c r="D20" s="895"/>
      <c r="E20" s="261">
        <v>4</v>
      </c>
      <c r="F20" s="181"/>
      <c r="G20" s="105">
        <f>E20*$A$16</f>
        <v>8</v>
      </c>
      <c r="H20" s="181"/>
      <c r="I20" s="246" t="s">
        <v>49</v>
      </c>
      <c r="J20" s="228">
        <f>IF(I20="Y",G20,0)</f>
        <v>8</v>
      </c>
      <c r="K20" s="145"/>
      <c r="M20" s="669" t="s">
        <v>40</v>
      </c>
      <c r="N20" s="238"/>
      <c r="O20" s="672"/>
      <c r="P20" s="245">
        <v>1</v>
      </c>
      <c r="Q20" s="238"/>
      <c r="R20" s="111" t="s">
        <v>49</v>
      </c>
      <c r="S20" s="238"/>
      <c r="T20" s="108">
        <f t="shared" si="0"/>
        <v>1</v>
      </c>
      <c r="U20" s="238"/>
      <c r="V20" s="246" t="s">
        <v>49</v>
      </c>
      <c r="W20" s="247">
        <f t="shared" si="1"/>
        <v>1</v>
      </c>
      <c r="X20" s="185">
        <f>IF(OR(R20="N",W20&gt;0),1,0)</f>
        <v>1</v>
      </c>
      <c r="Y20" s="185"/>
      <c r="Z20" s="185"/>
      <c r="AA20" s="250">
        <f>X15</f>
        <v>1</v>
      </c>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row>
    <row r="21" spans="1:53" s="197" customFormat="1" ht="15.75">
      <c r="B21" s="182"/>
      <c r="C21" s="896" t="s">
        <v>161</v>
      </c>
      <c r="D21" s="896"/>
      <c r="E21" s="260">
        <v>6</v>
      </c>
      <c r="F21" s="106"/>
      <c r="G21" s="104">
        <f>E21*$A$16</f>
        <v>12</v>
      </c>
      <c r="H21" s="106"/>
      <c r="I21" s="246" t="s">
        <v>49</v>
      </c>
      <c r="J21" s="228">
        <f>IF(I21="Y",G21,0)</f>
        <v>12</v>
      </c>
      <c r="K21" s="145"/>
      <c r="M21" s="669" t="s">
        <v>15</v>
      </c>
      <c r="N21" s="238"/>
      <c r="O21" s="672"/>
      <c r="P21" s="245">
        <v>1</v>
      </c>
      <c r="Q21" s="238"/>
      <c r="R21" s="111" t="s">
        <v>49</v>
      </c>
      <c r="S21" s="238"/>
      <c r="T21" s="108">
        <f t="shared" si="0"/>
        <v>1</v>
      </c>
      <c r="U21" s="238"/>
      <c r="V21" s="246" t="s">
        <v>49</v>
      </c>
      <c r="W21" s="247">
        <f t="shared" si="1"/>
        <v>1</v>
      </c>
      <c r="X21" s="185"/>
      <c r="Y21" s="185"/>
      <c r="Z21" s="185"/>
      <c r="AA21" s="250">
        <f>X17</f>
        <v>1</v>
      </c>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row>
    <row r="22" spans="1:53" s="197" customFormat="1" ht="15.75">
      <c r="B22" s="182"/>
      <c r="C22" s="885" t="s">
        <v>72</v>
      </c>
      <c r="D22" s="886"/>
      <c r="E22" s="181"/>
      <c r="F22" s="181"/>
      <c r="G22" s="262"/>
      <c r="H22" s="262"/>
      <c r="I22" s="263"/>
      <c r="J22" s="228"/>
      <c r="K22" s="145"/>
      <c r="M22" s="669" t="s">
        <v>10</v>
      </c>
      <c r="N22" s="238"/>
      <c r="O22" s="244" t="s">
        <v>21</v>
      </c>
      <c r="P22" s="245">
        <v>1</v>
      </c>
      <c r="Q22" s="238"/>
      <c r="R22" s="111" t="s">
        <v>49</v>
      </c>
      <c r="S22" s="238"/>
      <c r="T22" s="108">
        <f t="shared" si="0"/>
        <v>1</v>
      </c>
      <c r="U22" s="238"/>
      <c r="V22" s="246" t="s">
        <v>49</v>
      </c>
      <c r="W22" s="247">
        <f t="shared" si="1"/>
        <v>1</v>
      </c>
      <c r="X22" s="185">
        <f>IF(OR(R22="N",W22&gt;0),1,0)</f>
        <v>1</v>
      </c>
      <c r="Y22" s="185"/>
      <c r="Z22" s="185"/>
      <c r="AA22" s="250">
        <f>X20</f>
        <v>1</v>
      </c>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row>
    <row r="23" spans="1:53" s="197" customFormat="1" ht="15.75">
      <c r="B23" s="182"/>
      <c r="C23" s="885" t="s">
        <v>73</v>
      </c>
      <c r="D23" s="886"/>
      <c r="E23" s="182"/>
      <c r="F23" s="181"/>
      <c r="G23" s="262"/>
      <c r="H23" s="262"/>
      <c r="I23" s="263"/>
      <c r="J23" s="228"/>
      <c r="K23" s="145"/>
      <c r="M23" s="669" t="s">
        <v>8</v>
      </c>
      <c r="N23" s="238"/>
      <c r="O23" s="244" t="s">
        <v>21</v>
      </c>
      <c r="P23" s="245">
        <v>1</v>
      </c>
      <c r="Q23" s="238"/>
      <c r="R23" s="111" t="s">
        <v>49</v>
      </c>
      <c r="S23" s="238"/>
      <c r="T23" s="108">
        <f t="shared" si="0"/>
        <v>1</v>
      </c>
      <c r="U23" s="238"/>
      <c r="V23" s="246" t="s">
        <v>49</v>
      </c>
      <c r="W23" s="247">
        <f t="shared" si="1"/>
        <v>1</v>
      </c>
      <c r="X23" s="185">
        <f>IF(OR(R23="N",W23&gt;0),1,0)</f>
        <v>1</v>
      </c>
      <c r="Y23" s="185"/>
      <c r="Z23" s="185"/>
      <c r="AA23" s="250">
        <f>X22</f>
        <v>1</v>
      </c>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s="197" customFormat="1" ht="16.5" thickBot="1">
      <c r="B24" s="182"/>
      <c r="C24" s="885" t="s">
        <v>88</v>
      </c>
      <c r="D24" s="886"/>
      <c r="E24" s="182"/>
      <c r="F24" s="181"/>
      <c r="G24" s="262"/>
      <c r="H24" s="262"/>
      <c r="I24" s="263"/>
      <c r="J24" s="228"/>
      <c r="K24" s="145"/>
      <c r="M24" s="669" t="s">
        <v>37</v>
      </c>
      <c r="N24" s="238"/>
      <c r="O24" s="672"/>
      <c r="P24" s="245">
        <v>1</v>
      </c>
      <c r="Q24" s="238"/>
      <c r="R24" s="111" t="s">
        <v>49</v>
      </c>
      <c r="S24" s="238"/>
      <c r="T24" s="108">
        <f t="shared" si="0"/>
        <v>1</v>
      </c>
      <c r="U24" s="238"/>
      <c r="V24" s="246" t="s">
        <v>49</v>
      </c>
      <c r="W24" s="247">
        <f t="shared" si="1"/>
        <v>1</v>
      </c>
      <c r="X24" s="185"/>
      <c r="Y24" s="185"/>
      <c r="Z24" s="185"/>
      <c r="AA24" s="264">
        <f>X23</f>
        <v>1</v>
      </c>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s="197" customFormat="1" ht="16.5" thickBot="1">
      <c r="B25" s="182"/>
      <c r="C25" s="897" t="s">
        <v>74</v>
      </c>
      <c r="D25" s="898"/>
      <c r="E25" s="182"/>
      <c r="F25" s="181"/>
      <c r="G25" s="262"/>
      <c r="H25" s="262"/>
      <c r="I25" s="263"/>
      <c r="J25" s="228"/>
      <c r="K25" s="145"/>
      <c r="M25" s="669" t="s">
        <v>59</v>
      </c>
      <c r="N25" s="238"/>
      <c r="O25" s="672"/>
      <c r="P25" s="245">
        <v>0.5</v>
      </c>
      <c r="Q25" s="238"/>
      <c r="R25" s="111" t="s">
        <v>49</v>
      </c>
      <c r="S25" s="238"/>
      <c r="T25" s="108">
        <f t="shared" si="0"/>
        <v>0.5</v>
      </c>
      <c r="U25" s="238"/>
      <c r="V25" s="246" t="s">
        <v>50</v>
      </c>
      <c r="W25" s="247">
        <f t="shared" si="1"/>
        <v>0</v>
      </c>
      <c r="X25" s="185"/>
      <c r="Y25" s="185"/>
      <c r="Z25" s="185"/>
      <c r="AA25" s="265">
        <f>MIN(AA12:AA24)</f>
        <v>1</v>
      </c>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s="197" customFormat="1" ht="15.75">
      <c r="B26" s="182"/>
      <c r="C26" s="643" t="s">
        <v>157</v>
      </c>
      <c r="D26" s="251" t="s">
        <v>56</v>
      </c>
      <c r="E26" s="182"/>
      <c r="F26" s="159"/>
      <c r="G26" s="121">
        <f>MAX(G17:G21)</f>
        <v>12</v>
      </c>
      <c r="H26" s="159"/>
      <c r="I26" s="122">
        <f>MAX(J17:J21)</f>
        <v>12</v>
      </c>
      <c r="J26" s="228"/>
      <c r="K26" s="145"/>
      <c r="M26" s="669" t="s">
        <v>11</v>
      </c>
      <c r="N26" s="238"/>
      <c r="O26" s="672"/>
      <c r="P26" s="245">
        <v>0.5</v>
      </c>
      <c r="Q26" s="238"/>
      <c r="R26" s="111" t="s">
        <v>49</v>
      </c>
      <c r="S26" s="238"/>
      <c r="T26" s="108">
        <f t="shared" si="0"/>
        <v>0.5</v>
      </c>
      <c r="U26" s="238"/>
      <c r="V26" s="246" t="s">
        <v>49</v>
      </c>
      <c r="W26" s="247">
        <f t="shared" si="1"/>
        <v>0.5</v>
      </c>
      <c r="X26" s="185"/>
      <c r="Y26" s="185"/>
      <c r="Z26" s="185"/>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row>
    <row r="27" spans="1:53" s="197" customFormat="1" ht="37.5" customHeight="1">
      <c r="A27" s="223">
        <v>2</v>
      </c>
      <c r="B27" s="224"/>
      <c r="C27" s="899" t="s">
        <v>89</v>
      </c>
      <c r="D27" s="899"/>
      <c r="E27" s="182"/>
      <c r="F27" s="256"/>
      <c r="G27" s="286" t="s">
        <v>2</v>
      </c>
      <c r="H27" s="256"/>
      <c r="I27" s="258"/>
      <c r="J27" s="228"/>
      <c r="K27" s="145"/>
      <c r="M27" s="669" t="s">
        <v>13</v>
      </c>
      <c r="N27" s="238"/>
      <c r="O27" s="672"/>
      <c r="P27" s="245">
        <v>0.5</v>
      </c>
      <c r="Q27" s="238"/>
      <c r="R27" s="111" t="s">
        <v>49</v>
      </c>
      <c r="S27" s="238"/>
      <c r="T27" s="108">
        <f t="shared" si="0"/>
        <v>0.5</v>
      </c>
      <c r="U27" s="238"/>
      <c r="V27" s="246" t="s">
        <v>49</v>
      </c>
      <c r="W27" s="247">
        <f t="shared" si="1"/>
        <v>0.5</v>
      </c>
      <c r="X27" s="185"/>
      <c r="Y27" s="185"/>
      <c r="Z27" s="185"/>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row>
    <row r="28" spans="1:53" s="197" customFormat="1" ht="15.75">
      <c r="A28" s="223"/>
      <c r="B28" s="224"/>
      <c r="C28" s="895" t="s">
        <v>0</v>
      </c>
      <c r="D28" s="895"/>
      <c r="E28" s="266">
        <v>2</v>
      </c>
      <c r="F28" s="238"/>
      <c r="G28" s="103">
        <f>E28*$A$27</f>
        <v>4</v>
      </c>
      <c r="H28" s="238"/>
      <c r="I28" s="239" t="s">
        <v>49</v>
      </c>
      <c r="J28" s="228">
        <f>IF(I28="Y",G28,0)</f>
        <v>4</v>
      </c>
      <c r="K28" s="145">
        <f>IF(OR(J28,J29,J30&gt;0),1,0)</f>
        <v>1</v>
      </c>
      <c r="M28" s="669" t="s">
        <v>12</v>
      </c>
      <c r="N28" s="267"/>
      <c r="O28" s="672"/>
      <c r="P28" s="245">
        <v>0.5</v>
      </c>
      <c r="Q28" s="267"/>
      <c r="R28" s="111" t="s">
        <v>49</v>
      </c>
      <c r="S28" s="267"/>
      <c r="T28" s="108">
        <f>IF(R28="Y",P28*$L$10,"")</f>
        <v>0.5</v>
      </c>
      <c r="U28" s="267"/>
      <c r="V28" s="246" t="s">
        <v>49</v>
      </c>
      <c r="W28" s="247">
        <f>IF(V28="Y", T28, 0)</f>
        <v>0.5</v>
      </c>
      <c r="X28" s="185"/>
      <c r="Y28" s="185"/>
      <c r="Z28" s="185"/>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row>
    <row r="29" spans="1:53" s="197" customFormat="1" ht="18.75">
      <c r="B29" s="182"/>
      <c r="C29" s="895" t="s">
        <v>44</v>
      </c>
      <c r="D29" s="895"/>
      <c r="E29" s="266">
        <v>2</v>
      </c>
      <c r="F29" s="238"/>
      <c r="G29" s="103">
        <f>E29*$A$27</f>
        <v>4</v>
      </c>
      <c r="H29" s="238"/>
      <c r="I29" s="239" t="s">
        <v>49</v>
      </c>
      <c r="J29" s="228">
        <f>IF(I29="Y",G29,0)</f>
        <v>4</v>
      </c>
      <c r="K29" s="145"/>
      <c r="M29" s="230" t="s">
        <v>25</v>
      </c>
      <c r="N29" s="262"/>
      <c r="O29" s="268"/>
      <c r="P29" s="262"/>
      <c r="Q29" s="262"/>
      <c r="R29" s="269"/>
      <c r="S29" s="262"/>
      <c r="T29" s="270"/>
      <c r="U29" s="262"/>
      <c r="V29" s="258"/>
      <c r="W29" s="271"/>
      <c r="X29" s="185"/>
      <c r="Y29" s="185"/>
      <c r="Z29" s="185"/>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row>
    <row r="30" spans="1:53" s="197" customFormat="1" ht="17.25" customHeight="1">
      <c r="B30" s="182"/>
      <c r="C30" s="903" t="s">
        <v>79</v>
      </c>
      <c r="D30" s="904"/>
      <c r="E30" s="272">
        <v>1</v>
      </c>
      <c r="F30" s="273"/>
      <c r="G30" s="868">
        <f>E30*$A$27</f>
        <v>2</v>
      </c>
      <c r="H30" s="274"/>
      <c r="I30" s="901" t="s">
        <v>49</v>
      </c>
      <c r="J30" s="228">
        <f>IF(I30="Y",G30,0)</f>
        <v>2</v>
      </c>
      <c r="K30" s="145"/>
      <c r="M30" s="670" t="s">
        <v>28</v>
      </c>
      <c r="N30" s="243"/>
      <c r="O30" s="671"/>
      <c r="P30" s="245">
        <v>2</v>
      </c>
      <c r="Q30" s="243"/>
      <c r="R30" s="111" t="s">
        <v>49</v>
      </c>
      <c r="S30" s="243"/>
      <c r="T30" s="108">
        <f t="shared" ref="T30:T36" si="2">IF(R30="Y",P30*$L$10,"")</f>
        <v>2</v>
      </c>
      <c r="U30" s="243"/>
      <c r="V30" s="246" t="s">
        <v>50</v>
      </c>
      <c r="W30" s="247">
        <f t="shared" ref="W30:W36" si="3">IF(V30="Y", T30, 0)</f>
        <v>0</v>
      </c>
      <c r="X30" s="185"/>
      <c r="Y30" s="185"/>
      <c r="Z30" s="185"/>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row>
    <row r="31" spans="1:53" s="197" customFormat="1" ht="16.5" customHeight="1">
      <c r="B31" s="182"/>
      <c r="C31" s="905"/>
      <c r="D31" s="906"/>
      <c r="E31" s="181"/>
      <c r="F31" s="181"/>
      <c r="G31" s="869"/>
      <c r="H31" s="181"/>
      <c r="I31" s="902"/>
      <c r="J31" s="277"/>
      <c r="K31" s="145"/>
      <c r="M31" s="670" t="s">
        <v>20</v>
      </c>
      <c r="N31" s="238"/>
      <c r="O31" s="671"/>
      <c r="P31" s="245">
        <v>1</v>
      </c>
      <c r="Q31" s="238"/>
      <c r="R31" s="111" t="s">
        <v>49</v>
      </c>
      <c r="S31" s="238"/>
      <c r="T31" s="108">
        <f t="shared" si="2"/>
        <v>1</v>
      </c>
      <c r="U31" s="238"/>
      <c r="V31" s="246" t="s">
        <v>50</v>
      </c>
      <c r="W31" s="247">
        <f t="shared" si="3"/>
        <v>0</v>
      </c>
      <c r="X31" s="185"/>
      <c r="Y31" s="185"/>
      <c r="Z31" s="185"/>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row>
    <row r="32" spans="1:53" s="197" customFormat="1" ht="15.75">
      <c r="B32" s="182"/>
      <c r="C32" s="643" t="s">
        <v>157</v>
      </c>
      <c r="D32" s="124" t="s">
        <v>56</v>
      </c>
      <c r="E32" s="182">
        <f>SUM(E28:E30)</f>
        <v>5</v>
      </c>
      <c r="F32" s="278"/>
      <c r="G32" s="124">
        <f>SUM(G28:G30)</f>
        <v>10</v>
      </c>
      <c r="H32" s="278"/>
      <c r="I32" s="122">
        <f>SUM(J28:J30)</f>
        <v>10</v>
      </c>
      <c r="J32" s="228"/>
      <c r="K32" s="145"/>
      <c r="M32" s="670" t="s">
        <v>17</v>
      </c>
      <c r="N32" s="238"/>
      <c r="O32" s="671"/>
      <c r="P32" s="245">
        <v>1</v>
      </c>
      <c r="Q32" s="238"/>
      <c r="R32" s="111" t="s">
        <v>49</v>
      </c>
      <c r="S32" s="238"/>
      <c r="T32" s="108">
        <f t="shared" si="2"/>
        <v>1</v>
      </c>
      <c r="U32" s="238"/>
      <c r="V32" s="246" t="s">
        <v>50</v>
      </c>
      <c r="W32" s="247">
        <f t="shared" si="3"/>
        <v>0</v>
      </c>
      <c r="X32" s="185"/>
      <c r="Y32" s="185"/>
      <c r="Z32" s="185"/>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row>
    <row r="33" spans="1:53" s="197" customFormat="1" ht="54.75" customHeight="1">
      <c r="A33" s="223">
        <v>2</v>
      </c>
      <c r="B33" s="224"/>
      <c r="C33" s="899" t="s">
        <v>90</v>
      </c>
      <c r="D33" s="899"/>
      <c r="E33" s="182"/>
      <c r="F33" s="256"/>
      <c r="G33" s="257" t="s">
        <v>2</v>
      </c>
      <c r="H33" s="256"/>
      <c r="I33" s="258"/>
      <c r="J33" s="228"/>
      <c r="K33" s="145"/>
      <c r="M33" s="670" t="s">
        <v>19</v>
      </c>
      <c r="N33" s="238"/>
      <c r="O33" s="671"/>
      <c r="P33" s="245">
        <v>1</v>
      </c>
      <c r="Q33" s="238"/>
      <c r="R33" s="111" t="s">
        <v>49</v>
      </c>
      <c r="S33" s="238"/>
      <c r="T33" s="108">
        <f t="shared" si="2"/>
        <v>1</v>
      </c>
      <c r="U33" s="238"/>
      <c r="V33" s="246" t="s">
        <v>50</v>
      </c>
      <c r="W33" s="247">
        <f t="shared" si="3"/>
        <v>0</v>
      </c>
      <c r="X33" s="185"/>
      <c r="Y33" s="185"/>
      <c r="Z33" s="185"/>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row>
    <row r="34" spans="1:53" s="197" customFormat="1" ht="31.5" customHeight="1">
      <c r="B34" s="182"/>
      <c r="C34" s="900" t="s">
        <v>80</v>
      </c>
      <c r="D34" s="900"/>
      <c r="E34" s="260">
        <v>0</v>
      </c>
      <c r="F34" s="106"/>
      <c r="G34" s="104">
        <f>E34*$A$33</f>
        <v>0</v>
      </c>
      <c r="H34" s="106"/>
      <c r="I34" s="239" t="s">
        <v>49</v>
      </c>
      <c r="J34" s="228">
        <f>IF(I34="Y",G34,0)</f>
        <v>0</v>
      </c>
      <c r="K34" s="145">
        <f>IF(I34="Y",1,0)</f>
        <v>1</v>
      </c>
      <c r="M34" s="670" t="s">
        <v>18</v>
      </c>
      <c r="N34" s="238"/>
      <c r="O34" s="671"/>
      <c r="P34" s="245">
        <v>1</v>
      </c>
      <c r="Q34" s="238"/>
      <c r="R34" s="111" t="s">
        <v>49</v>
      </c>
      <c r="S34" s="238"/>
      <c r="T34" s="108">
        <f t="shared" si="2"/>
        <v>1</v>
      </c>
      <c r="U34" s="238"/>
      <c r="V34" s="246" t="s">
        <v>50</v>
      </c>
      <c r="W34" s="247">
        <f t="shared" si="3"/>
        <v>0</v>
      </c>
      <c r="X34" s="185"/>
      <c r="Y34" s="185"/>
      <c r="Z34" s="185"/>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row>
    <row r="35" spans="1:53" s="197" customFormat="1" ht="31.5" customHeight="1">
      <c r="B35" s="182"/>
      <c r="C35" s="824" t="s">
        <v>156</v>
      </c>
      <c r="D35" s="824"/>
      <c r="E35" s="260">
        <v>2.5</v>
      </c>
      <c r="F35" s="106"/>
      <c r="G35" s="104">
        <f>E35*$A$33</f>
        <v>5</v>
      </c>
      <c r="H35" s="106"/>
      <c r="I35" s="239" t="s">
        <v>50</v>
      </c>
      <c r="J35" s="228">
        <f>IF(I35="Y",G35,0)</f>
        <v>0</v>
      </c>
      <c r="K35" s="145">
        <f>IF(I35="Y",1,0)</f>
        <v>0</v>
      </c>
      <c r="M35" s="670" t="s">
        <v>26</v>
      </c>
      <c r="N35" s="238"/>
      <c r="O35" s="671"/>
      <c r="P35" s="245">
        <v>1</v>
      </c>
      <c r="Q35" s="238"/>
      <c r="R35" s="111" t="s">
        <v>49</v>
      </c>
      <c r="S35" s="238"/>
      <c r="T35" s="108">
        <f t="shared" si="2"/>
        <v>1</v>
      </c>
      <c r="U35" s="238"/>
      <c r="V35" s="246" t="s">
        <v>50</v>
      </c>
      <c r="W35" s="247">
        <f t="shared" si="3"/>
        <v>0</v>
      </c>
      <c r="X35" s="185"/>
      <c r="Y35" s="185"/>
      <c r="Z35" s="185"/>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row>
    <row r="36" spans="1:53" s="197" customFormat="1" ht="15.75">
      <c r="B36" s="182"/>
      <c r="C36" s="893" t="s">
        <v>81</v>
      </c>
      <c r="D36" s="893"/>
      <c r="E36" s="279">
        <v>2.5</v>
      </c>
      <c r="F36" s="106"/>
      <c r="G36" s="104">
        <f>E36*$A$33</f>
        <v>5</v>
      </c>
      <c r="H36" s="106"/>
      <c r="I36" s="239" t="s">
        <v>49</v>
      </c>
      <c r="J36" s="228">
        <f>IF(I36="Y",G36,0)</f>
        <v>5</v>
      </c>
      <c r="K36" s="145">
        <f>IF(I36="Y",1,0)</f>
        <v>1</v>
      </c>
      <c r="M36" s="669" t="s">
        <v>16</v>
      </c>
      <c r="N36" s="238"/>
      <c r="O36" s="672"/>
      <c r="P36" s="245">
        <v>0.5</v>
      </c>
      <c r="Q36" s="238"/>
      <c r="R36" s="111" t="s">
        <v>49</v>
      </c>
      <c r="S36" s="238"/>
      <c r="T36" s="108">
        <f t="shared" si="2"/>
        <v>0.5</v>
      </c>
      <c r="U36" s="238"/>
      <c r="V36" s="246" t="s">
        <v>50</v>
      </c>
      <c r="W36" s="247">
        <f t="shared" si="3"/>
        <v>0</v>
      </c>
      <c r="X36" s="185"/>
      <c r="Y36" s="185"/>
      <c r="Z36" s="185"/>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row>
    <row r="37" spans="1:53" s="197" customFormat="1" ht="18.75">
      <c r="B37" s="182"/>
      <c r="C37" s="643" t="s">
        <v>157</v>
      </c>
      <c r="D37" s="124" t="s">
        <v>56</v>
      </c>
      <c r="E37" s="182">
        <f>SUM(E34:E36)</f>
        <v>5</v>
      </c>
      <c r="F37" s="278"/>
      <c r="G37" s="124">
        <f>SUM(G34:G36)</f>
        <v>10</v>
      </c>
      <c r="H37" s="278"/>
      <c r="I37" s="125">
        <f>SUM(J34:J36)</f>
        <v>5</v>
      </c>
      <c r="J37" s="277"/>
      <c r="K37" s="145"/>
      <c r="M37" s="280" t="s">
        <v>32</v>
      </c>
      <c r="N37" s="274"/>
      <c r="O37" s="274"/>
      <c r="P37" s="274"/>
      <c r="Q37" s="274"/>
      <c r="R37" s="281"/>
      <c r="S37" s="274"/>
      <c r="T37" s="282"/>
      <c r="U37" s="274"/>
      <c r="V37" s="263"/>
      <c r="W37" s="271"/>
      <c r="X37" s="185"/>
      <c r="Y37" s="185"/>
      <c r="Z37" s="185"/>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row>
    <row r="38" spans="1:53" s="197" customFormat="1" ht="15.75">
      <c r="B38" s="182"/>
      <c r="C38" s="182"/>
      <c r="D38" s="262"/>
      <c r="E38" s="182"/>
      <c r="F38" s="262"/>
      <c r="G38" s="262"/>
      <c r="H38" s="262"/>
      <c r="I38" s="258"/>
      <c r="J38" s="228"/>
      <c r="K38" s="145"/>
      <c r="M38" s="670" t="s">
        <v>30</v>
      </c>
      <c r="N38" s="238"/>
      <c r="O38" s="671"/>
      <c r="P38" s="245">
        <v>1</v>
      </c>
      <c r="Q38" s="238"/>
      <c r="R38" s="111" t="s">
        <v>49</v>
      </c>
      <c r="S38" s="238"/>
      <c r="T38" s="108">
        <f>IF(R38="Y",P38*$L$10,"")</f>
        <v>1</v>
      </c>
      <c r="U38" s="238"/>
      <c r="V38" s="246" t="s">
        <v>49</v>
      </c>
      <c r="W38" s="247">
        <f>IF(V38="Y", T38, 0)</f>
        <v>1</v>
      </c>
      <c r="X38" s="185"/>
      <c r="Y38" s="185"/>
      <c r="Z38" s="185"/>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row>
    <row r="39" spans="1:53" s="197" customFormat="1" ht="37.5">
      <c r="A39" s="223">
        <v>4</v>
      </c>
      <c r="B39" s="224"/>
      <c r="C39" s="283" t="s">
        <v>158</v>
      </c>
      <c r="D39" s="255"/>
      <c r="E39" s="182"/>
      <c r="F39" s="256"/>
      <c r="G39" s="257" t="s">
        <v>3</v>
      </c>
      <c r="H39" s="256"/>
      <c r="I39" s="258"/>
      <c r="J39" s="228"/>
      <c r="K39" s="145"/>
      <c r="M39" s="670" t="s">
        <v>31</v>
      </c>
      <c r="N39" s="267"/>
      <c r="O39" s="671"/>
      <c r="P39" s="245">
        <v>0.5</v>
      </c>
      <c r="Q39" s="267"/>
      <c r="R39" s="111" t="s">
        <v>49</v>
      </c>
      <c r="S39" s="267"/>
      <c r="T39" s="108">
        <f>IF(R39="Y",P39*$L$10,"")</f>
        <v>0.5</v>
      </c>
      <c r="U39" s="267"/>
      <c r="V39" s="246" t="s">
        <v>49</v>
      </c>
      <c r="W39" s="247">
        <f>IF(V39="Y", T39, 0)</f>
        <v>0.5</v>
      </c>
      <c r="X39" s="185"/>
      <c r="Y39" s="185"/>
      <c r="Z39" s="185"/>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row>
    <row r="40" spans="1:53" s="197" customFormat="1" ht="15.75">
      <c r="B40" s="182"/>
      <c r="C40" s="900" t="s">
        <v>35</v>
      </c>
      <c r="D40" s="900"/>
      <c r="E40" s="260">
        <v>0</v>
      </c>
      <c r="F40" s="106"/>
      <c r="G40" s="104">
        <f t="shared" ref="G40:G46" si="4">E40*$A$39</f>
        <v>0</v>
      </c>
      <c r="H40" s="106"/>
      <c r="I40" s="239" t="s">
        <v>50</v>
      </c>
      <c r="J40" s="228">
        <f t="shared" ref="J40:J46" si="5">IF(I40="Y",G40,0)</f>
        <v>0</v>
      </c>
      <c r="K40" s="145">
        <f t="shared" ref="K40:K46" si="6">IF(I40="Y",1,0)</f>
        <v>0</v>
      </c>
      <c r="M40" s="284" t="s">
        <v>100</v>
      </c>
      <c r="N40" s="182"/>
      <c r="O40" s="182"/>
      <c r="P40" s="182"/>
      <c r="Q40" s="182"/>
      <c r="R40" s="184"/>
      <c r="S40" s="182"/>
      <c r="T40" s="182"/>
      <c r="U40" s="182"/>
      <c r="V40" s="184"/>
      <c r="W40" s="285"/>
      <c r="X40" s="185"/>
      <c r="Y40" s="185"/>
      <c r="Z40" s="185"/>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row>
    <row r="41" spans="1:53" s="197" customFormat="1" ht="31.5" customHeight="1">
      <c r="B41" s="182"/>
      <c r="C41" s="900" t="s">
        <v>46</v>
      </c>
      <c r="D41" s="900"/>
      <c r="E41" s="260">
        <v>1</v>
      </c>
      <c r="F41" s="106"/>
      <c r="G41" s="104">
        <f t="shared" si="4"/>
        <v>4</v>
      </c>
      <c r="H41" s="106"/>
      <c r="I41" s="239" t="s">
        <v>49</v>
      </c>
      <c r="J41" s="228">
        <f t="shared" si="5"/>
        <v>4</v>
      </c>
      <c r="K41" s="145">
        <f t="shared" si="6"/>
        <v>1</v>
      </c>
      <c r="M41" s="256"/>
      <c r="N41" s="286"/>
      <c r="O41" s="182"/>
      <c r="P41" s="286"/>
      <c r="Q41" s="286"/>
      <c r="R41" s="287" t="s">
        <v>58</v>
      </c>
      <c r="S41" s="286"/>
      <c r="T41" s="129">
        <f>SUM(T12:T39)</f>
        <v>30</v>
      </c>
      <c r="U41" s="286"/>
      <c r="V41" s="130">
        <f>SUM(W12:W39)</f>
        <v>22</v>
      </c>
      <c r="W41" s="288"/>
      <c r="X41" s="289"/>
      <c r="Y41" s="289"/>
      <c r="Z41" s="289"/>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row>
    <row r="42" spans="1:53" s="197" customFormat="1" ht="32.25" customHeight="1" thickBot="1">
      <c r="B42" s="182"/>
      <c r="C42" s="900" t="s">
        <v>45</v>
      </c>
      <c r="D42" s="900"/>
      <c r="E42" s="260">
        <v>2</v>
      </c>
      <c r="F42" s="106"/>
      <c r="G42" s="104">
        <f t="shared" si="4"/>
        <v>8</v>
      </c>
      <c r="H42" s="106"/>
      <c r="I42" s="239" t="s">
        <v>49</v>
      </c>
      <c r="J42" s="228">
        <f t="shared" si="5"/>
        <v>8</v>
      </c>
      <c r="K42" s="145">
        <f t="shared" si="6"/>
        <v>1</v>
      </c>
      <c r="M42" s="181"/>
      <c r="N42" s="182"/>
      <c r="O42" s="181"/>
      <c r="P42" s="181"/>
      <c r="Q42" s="182"/>
      <c r="R42" s="285"/>
      <c r="S42" s="182"/>
      <c r="T42" s="285"/>
      <c r="U42" s="182"/>
      <c r="V42" s="285"/>
      <c r="W42" s="285"/>
      <c r="X42" s="185"/>
      <c r="Y42" s="185"/>
      <c r="Z42" s="185"/>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row>
    <row r="43" spans="1:53" s="197" customFormat="1" ht="28.5">
      <c r="B43" s="182"/>
      <c r="C43" s="900" t="s">
        <v>86</v>
      </c>
      <c r="D43" s="900"/>
      <c r="E43" s="260"/>
      <c r="F43" s="106"/>
      <c r="G43" s="104"/>
      <c r="H43" s="106"/>
      <c r="I43" s="104"/>
      <c r="J43" s="228">
        <f t="shared" si="5"/>
        <v>0</v>
      </c>
      <c r="K43" s="145">
        <f t="shared" si="6"/>
        <v>0</v>
      </c>
      <c r="M43" s="907" t="s">
        <v>71</v>
      </c>
      <c r="N43" s="290"/>
      <c r="O43" s="843">
        <f>(I55+V41)/(G55+T41)</f>
        <v>0.83</v>
      </c>
      <c r="P43" s="843"/>
      <c r="Q43" s="843"/>
      <c r="R43" s="843"/>
      <c r="S43" s="843"/>
      <c r="T43" s="843"/>
      <c r="U43" s="843"/>
      <c r="V43" s="844"/>
      <c r="W43" s="285"/>
      <c r="X43" s="185"/>
      <c r="Y43" s="185"/>
      <c r="Z43" s="185"/>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row>
    <row r="44" spans="1:53" s="197" customFormat="1" ht="16.5" customHeight="1" thickBot="1">
      <c r="B44" s="182"/>
      <c r="C44" s="822" t="s">
        <v>33</v>
      </c>
      <c r="D44" s="823"/>
      <c r="E44" s="260">
        <v>3</v>
      </c>
      <c r="F44" s="106"/>
      <c r="G44" s="104">
        <f t="shared" si="4"/>
        <v>12</v>
      </c>
      <c r="H44" s="106"/>
      <c r="I44" s="239" t="s">
        <v>49</v>
      </c>
      <c r="J44" s="228">
        <f t="shared" si="5"/>
        <v>12</v>
      </c>
      <c r="K44" s="145">
        <f t="shared" si="6"/>
        <v>1</v>
      </c>
      <c r="M44" s="908"/>
      <c r="N44" s="291"/>
      <c r="O44" s="845"/>
      <c r="P44" s="845"/>
      <c r="Q44" s="845"/>
      <c r="R44" s="845"/>
      <c r="S44" s="845"/>
      <c r="T44" s="845"/>
      <c r="U44" s="845"/>
      <c r="V44" s="846"/>
      <c r="W44" s="292"/>
      <c r="X44" s="185"/>
      <c r="Y44" s="185"/>
      <c r="Z44" s="185"/>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row>
    <row r="45" spans="1:53" s="197" customFormat="1" ht="16.5" customHeight="1" thickBot="1">
      <c r="B45" s="182"/>
      <c r="C45" s="824" t="s">
        <v>43</v>
      </c>
      <c r="D45" s="824"/>
      <c r="E45" s="260">
        <v>4</v>
      </c>
      <c r="F45" s="106"/>
      <c r="G45" s="104">
        <f t="shared" si="4"/>
        <v>16</v>
      </c>
      <c r="H45" s="106"/>
      <c r="I45" s="239" t="s">
        <v>49</v>
      </c>
      <c r="J45" s="228">
        <f t="shared" si="5"/>
        <v>16</v>
      </c>
      <c r="K45" s="145">
        <f t="shared" si="6"/>
        <v>1</v>
      </c>
      <c r="M45" s="181"/>
      <c r="N45" s="182"/>
      <c r="O45" s="181"/>
      <c r="P45" s="181"/>
      <c r="Q45" s="182"/>
      <c r="R45" s="285"/>
      <c r="S45" s="182"/>
      <c r="T45" s="285"/>
      <c r="U45" s="182"/>
      <c r="V45" s="285"/>
      <c r="W45" s="292"/>
      <c r="X45" s="185"/>
      <c r="Y45" s="185"/>
      <c r="Z45" s="185"/>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row>
    <row r="46" spans="1:53" s="197" customFormat="1" ht="21" customHeight="1" thickBot="1">
      <c r="B46" s="182"/>
      <c r="C46" s="824" t="s">
        <v>151</v>
      </c>
      <c r="D46" s="824"/>
      <c r="E46" s="260">
        <v>5</v>
      </c>
      <c r="F46" s="106"/>
      <c r="G46" s="104">
        <f t="shared" si="4"/>
        <v>20</v>
      </c>
      <c r="H46" s="106"/>
      <c r="I46" s="239" t="s">
        <v>50</v>
      </c>
      <c r="J46" s="228">
        <f t="shared" si="5"/>
        <v>0</v>
      </c>
      <c r="K46" s="145">
        <f t="shared" si="6"/>
        <v>0</v>
      </c>
      <c r="M46" s="293" t="s">
        <v>63</v>
      </c>
      <c r="N46" s="294"/>
      <c r="O46" s="859" t="s">
        <v>61</v>
      </c>
      <c r="P46" s="860"/>
      <c r="Q46" s="860"/>
      <c r="R46" s="860"/>
      <c r="S46" s="860"/>
      <c r="T46" s="860"/>
      <c r="U46" s="860"/>
      <c r="V46" s="861"/>
      <c r="W46" s="285"/>
      <c r="X46" s="185"/>
      <c r="Y46" s="185"/>
      <c r="Z46" s="185"/>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row>
    <row r="47" spans="1:53" s="197" customFormat="1" ht="20.100000000000001" customHeight="1">
      <c r="B47" s="182"/>
      <c r="C47" s="643" t="s">
        <v>157</v>
      </c>
      <c r="D47" s="454" t="s">
        <v>56</v>
      </c>
      <c r="E47" s="182"/>
      <c r="F47" s="278"/>
      <c r="G47" s="124">
        <f>MAX(G40:G46)</f>
        <v>20</v>
      </c>
      <c r="H47" s="278"/>
      <c r="I47" s="126">
        <f>MAX(J40:J46)</f>
        <v>16</v>
      </c>
      <c r="J47" s="277"/>
      <c r="K47" s="145"/>
      <c r="M47" s="921" t="s">
        <v>62</v>
      </c>
      <c r="N47" s="296"/>
      <c r="O47" s="854">
        <f>IF(AA25=0,0,VLOOKUP(O43,Lookups!A2:C10,IF(O46="Industrial",2,3),TRUE))</f>
        <v>5</v>
      </c>
      <c r="P47" s="854"/>
      <c r="Q47" s="854"/>
      <c r="R47" s="854"/>
      <c r="S47" s="854"/>
      <c r="T47" s="854"/>
      <c r="U47" s="854"/>
      <c r="V47" s="855"/>
      <c r="W47" s="285"/>
      <c r="X47" s="185"/>
      <c r="Y47" s="185"/>
      <c r="Z47" s="185"/>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row>
    <row r="48" spans="1:53" s="197" customFormat="1" ht="20.100000000000001" customHeight="1" thickBot="1">
      <c r="B48" s="182"/>
      <c r="C48" s="182"/>
      <c r="D48" s="268"/>
      <c r="E48" s="182"/>
      <c r="F48" s="278"/>
      <c r="G48" s="278"/>
      <c r="H48" s="278"/>
      <c r="I48" s="297"/>
      <c r="J48" s="277"/>
      <c r="K48" s="145"/>
      <c r="M48" s="922"/>
      <c r="N48" s="298"/>
      <c r="O48" s="856"/>
      <c r="P48" s="856"/>
      <c r="Q48" s="856"/>
      <c r="R48" s="856"/>
      <c r="S48" s="856"/>
      <c r="T48" s="856"/>
      <c r="U48" s="856"/>
      <c r="V48" s="857"/>
      <c r="W48" s="285"/>
      <c r="X48" s="185"/>
      <c r="Y48" s="185"/>
      <c r="Z48" s="185"/>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row>
    <row r="49" spans="1:54" s="197" customFormat="1" ht="56.25">
      <c r="A49" s="223">
        <v>2</v>
      </c>
      <c r="B49" s="224"/>
      <c r="C49" s="283" t="s">
        <v>159</v>
      </c>
      <c r="D49" s="255"/>
      <c r="E49" s="182"/>
      <c r="F49" s="256"/>
      <c r="G49" s="257" t="s">
        <v>3</v>
      </c>
      <c r="H49" s="256"/>
      <c r="I49" s="258"/>
      <c r="J49" s="228"/>
      <c r="K49" s="145"/>
      <c r="L49" s="182"/>
      <c r="M49" s="299"/>
      <c r="N49" s="182"/>
      <c r="O49" s="909" t="str">
        <f>IF(AA25=0,AG15,"")</f>
        <v/>
      </c>
      <c r="P49" s="909"/>
      <c r="Q49" s="909"/>
      <c r="R49" s="909"/>
      <c r="S49" s="909"/>
      <c r="T49" s="909"/>
      <c r="U49" s="909"/>
      <c r="V49" s="909"/>
      <c r="W49" s="184"/>
      <c r="X49" s="185"/>
      <c r="Y49" s="185"/>
      <c r="Z49" s="185"/>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row>
    <row r="50" spans="1:54" s="197" customFormat="1" ht="15.75">
      <c r="B50" s="182"/>
      <c r="C50" s="891" t="s">
        <v>34</v>
      </c>
      <c r="D50" s="892"/>
      <c r="E50" s="228">
        <v>0</v>
      </c>
      <c r="F50" s="300"/>
      <c r="G50" s="107">
        <f>E50*$A$49</f>
        <v>0</v>
      </c>
      <c r="H50" s="107"/>
      <c r="I50" s="239" t="s">
        <v>50</v>
      </c>
      <c r="J50" s="228">
        <f>IF(I50="Y",G50,0)</f>
        <v>0</v>
      </c>
      <c r="K50" s="145">
        <f>IF(I50="Y",1,0)</f>
        <v>0</v>
      </c>
      <c r="L50" s="182"/>
      <c r="M50" s="182"/>
      <c r="N50" s="182"/>
      <c r="O50" s="182"/>
      <c r="P50" s="182"/>
      <c r="Q50" s="182"/>
      <c r="R50" s="184"/>
      <c r="S50" s="182"/>
      <c r="T50" s="184"/>
      <c r="U50" s="182"/>
      <c r="V50" s="184"/>
      <c r="W50" s="184"/>
      <c r="X50" s="185"/>
      <c r="Y50" s="185"/>
      <c r="Z50" s="185"/>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row>
    <row r="51" spans="1:54" s="197" customFormat="1" ht="15.75">
      <c r="B51" s="182"/>
      <c r="C51" s="891" t="s">
        <v>27</v>
      </c>
      <c r="D51" s="892"/>
      <c r="E51" s="228">
        <v>5</v>
      </c>
      <c r="F51" s="300"/>
      <c r="G51" s="107">
        <v>6</v>
      </c>
      <c r="H51" s="107"/>
      <c r="I51" s="239" t="s">
        <v>49</v>
      </c>
      <c r="J51" s="228">
        <f>IF(I51="Y",G51,0)</f>
        <v>6</v>
      </c>
      <c r="K51" s="145">
        <f>IF(I51="Y",1,0)</f>
        <v>1</v>
      </c>
      <c r="L51" s="182"/>
      <c r="M51" s="182"/>
      <c r="N51" s="182"/>
      <c r="O51" s="182"/>
      <c r="P51" s="182"/>
      <c r="Q51" s="182"/>
      <c r="R51" s="184"/>
      <c r="S51" s="182"/>
      <c r="T51" s="184"/>
      <c r="U51" s="182"/>
      <c r="V51" s="184"/>
      <c r="W51" s="184"/>
      <c r="X51" s="185"/>
      <c r="Y51" s="185"/>
      <c r="Z51" s="185"/>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row>
    <row r="52" spans="1:54" s="197" customFormat="1" ht="31.5" customHeight="1">
      <c r="B52" s="182"/>
      <c r="C52" s="910" t="s">
        <v>91</v>
      </c>
      <c r="D52" s="911"/>
      <c r="E52" s="228"/>
      <c r="F52" s="300"/>
      <c r="G52" s="107">
        <v>10</v>
      </c>
      <c r="H52" s="107"/>
      <c r="I52" s="239" t="s">
        <v>49</v>
      </c>
      <c r="J52" s="228">
        <f>IF(I52="Y",G52,0)</f>
        <v>10</v>
      </c>
      <c r="K52" s="145">
        <f>IF(I52="Y",1,0)</f>
        <v>1</v>
      </c>
      <c r="L52" s="182"/>
      <c r="M52" s="182"/>
      <c r="N52" s="182"/>
      <c r="O52" s="182"/>
      <c r="P52" s="182"/>
      <c r="Q52" s="182"/>
      <c r="R52" s="184"/>
      <c r="S52" s="182"/>
      <c r="T52" s="184"/>
      <c r="U52" s="182"/>
      <c r="V52" s="184"/>
      <c r="W52" s="184"/>
      <c r="X52" s="185"/>
      <c r="Y52" s="185"/>
      <c r="Z52" s="185"/>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row>
    <row r="53" spans="1:54" s="197" customFormat="1" ht="15.75">
      <c r="B53" s="182"/>
      <c r="C53" s="643" t="s">
        <v>157</v>
      </c>
      <c r="D53" s="124" t="s">
        <v>56</v>
      </c>
      <c r="E53" s="182"/>
      <c r="F53" s="278"/>
      <c r="G53" s="124">
        <f>MAX(G50:G52)</f>
        <v>10</v>
      </c>
      <c r="H53" s="278"/>
      <c r="I53" s="125">
        <f>MAX(J50:J52)</f>
        <v>10</v>
      </c>
      <c r="J53" s="228"/>
      <c r="K53" s="145"/>
      <c r="L53" s="182"/>
      <c r="M53" s="182"/>
      <c r="N53" s="182"/>
      <c r="O53" s="182"/>
      <c r="P53" s="182"/>
      <c r="Q53" s="182"/>
      <c r="R53" s="184"/>
      <c r="S53" s="182"/>
      <c r="T53" s="184"/>
      <c r="U53" s="182"/>
      <c r="V53" s="184"/>
      <c r="W53" s="184"/>
      <c r="X53" s="185"/>
      <c r="Y53" s="185"/>
      <c r="Z53" s="185"/>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row>
    <row r="54" spans="1:54" s="197" customFormat="1" ht="15" customHeight="1">
      <c r="B54" s="182"/>
      <c r="C54" s="182"/>
      <c r="D54" s="124"/>
      <c r="E54" s="182"/>
      <c r="F54" s="262"/>
      <c r="G54" s="262"/>
      <c r="H54" s="262"/>
      <c r="I54" s="262"/>
      <c r="J54" s="228"/>
      <c r="K54" s="145"/>
      <c r="L54" s="182"/>
      <c r="M54" s="182"/>
      <c r="N54" s="182"/>
      <c r="O54" s="182"/>
      <c r="P54" s="182"/>
      <c r="Q54" s="182"/>
      <c r="R54" s="184"/>
      <c r="S54" s="182"/>
      <c r="T54" s="184"/>
      <c r="U54" s="182"/>
      <c r="V54" s="184"/>
      <c r="W54" s="184"/>
      <c r="X54" s="185"/>
      <c r="Y54" s="185"/>
      <c r="Z54" s="185"/>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row>
    <row r="55" spans="1:54" ht="15.75">
      <c r="C55" s="301"/>
      <c r="D55" s="302" t="s">
        <v>57</v>
      </c>
      <c r="E55" s="303"/>
      <c r="F55" s="304"/>
      <c r="G55" s="127">
        <f>G14+G26+G32+G37+G47+G53</f>
        <v>70</v>
      </c>
      <c r="H55" s="304"/>
      <c r="I55" s="127">
        <f>I14+I26+I32+I37+I47+I53</f>
        <v>61</v>
      </c>
      <c r="J55" s="305"/>
      <c r="K55" s="306"/>
      <c r="L55" s="219"/>
      <c r="M55" s="219"/>
      <c r="N55" s="219"/>
      <c r="O55" s="219"/>
      <c r="P55" s="219"/>
      <c r="Q55" s="219"/>
      <c r="R55" s="219"/>
      <c r="S55" s="219"/>
      <c r="T55" s="219"/>
      <c r="U55" s="219"/>
      <c r="V55" s="219"/>
      <c r="W55" s="307"/>
      <c r="X55" s="308"/>
      <c r="Y55" s="308"/>
      <c r="Z55" s="308"/>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row>
    <row r="56" spans="1:54" ht="15.75">
      <c r="C56" s="301"/>
      <c r="D56" s="302"/>
      <c r="E56" s="303"/>
      <c r="F56" s="304"/>
      <c r="G56" s="127"/>
      <c r="H56" s="304"/>
      <c r="I56" s="127"/>
      <c r="J56" s="305"/>
      <c r="K56" s="306"/>
      <c r="L56" s="219"/>
      <c r="M56" s="219"/>
      <c r="N56" s="219"/>
      <c r="O56" s="219"/>
      <c r="P56" s="219"/>
      <c r="Q56" s="219"/>
      <c r="R56" s="219"/>
      <c r="S56" s="219"/>
      <c r="T56" s="219"/>
      <c r="U56" s="219"/>
      <c r="V56" s="219"/>
      <c r="W56" s="307"/>
      <c r="X56" s="308"/>
      <c r="Y56" s="308"/>
      <c r="Z56" s="308"/>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row>
    <row r="57" spans="1:54">
      <c r="C57" s="309"/>
      <c r="D57" s="309"/>
      <c r="E57" s="309"/>
      <c r="F57" s="309"/>
      <c r="G57" s="309"/>
      <c r="H57" s="309"/>
      <c r="I57" s="309"/>
      <c r="J57" s="219"/>
      <c r="K57" s="310"/>
      <c r="L57" s="219"/>
      <c r="M57" s="219"/>
      <c r="N57" s="219"/>
      <c r="O57" s="219"/>
      <c r="P57" s="219"/>
      <c r="Q57" s="219"/>
      <c r="R57" s="307"/>
      <c r="S57" s="219"/>
      <c r="T57" s="307"/>
      <c r="U57" s="219"/>
      <c r="V57" s="307"/>
      <c r="W57" s="307"/>
      <c r="X57" s="308"/>
      <c r="Y57" s="308"/>
      <c r="Z57" s="308"/>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row>
    <row r="58" spans="1:54" ht="18.75">
      <c r="C58" s="283" t="s">
        <v>99</v>
      </c>
      <c r="D58" s="219"/>
      <c r="E58" s="219"/>
      <c r="F58" s="219"/>
      <c r="G58" s="219"/>
      <c r="H58" s="219"/>
      <c r="I58" s="219"/>
      <c r="J58" s="219"/>
      <c r="K58" s="310"/>
      <c r="L58" s="219"/>
      <c r="M58" s="219"/>
      <c r="N58" s="219"/>
      <c r="O58" s="219"/>
      <c r="P58" s="219"/>
      <c r="Q58" s="219"/>
      <c r="R58" s="307"/>
      <c r="S58" s="219"/>
      <c r="T58" s="307"/>
      <c r="U58" s="219"/>
      <c r="V58" s="307"/>
      <c r="W58" s="307"/>
      <c r="X58" s="308"/>
      <c r="Y58" s="308"/>
      <c r="Z58" s="308"/>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row>
    <row r="59" spans="1:54" ht="37.5" customHeight="1">
      <c r="C59" s="900" t="s">
        <v>98</v>
      </c>
      <c r="D59" s="900"/>
      <c r="E59" s="260">
        <v>0</v>
      </c>
      <c r="F59" s="311"/>
      <c r="G59" s="160"/>
      <c r="H59" s="159"/>
      <c r="I59" s="219"/>
      <c r="J59" s="219"/>
      <c r="K59" s="310"/>
      <c r="L59" s="219"/>
      <c r="M59" s="219"/>
      <c r="N59" s="219"/>
      <c r="O59" s="219"/>
      <c r="P59" s="219"/>
      <c r="Q59" s="219"/>
      <c r="R59" s="307"/>
      <c r="S59" s="219"/>
      <c r="T59" s="307"/>
      <c r="U59" s="219"/>
      <c r="V59" s="307"/>
      <c r="W59" s="307"/>
      <c r="X59" s="308"/>
      <c r="Y59" s="308"/>
      <c r="Z59" s="308"/>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row>
    <row r="60" spans="1:54" ht="15.75">
      <c r="C60" s="312" t="s">
        <v>113</v>
      </c>
      <c r="D60" s="313"/>
      <c r="E60" s="260"/>
      <c r="F60" s="159"/>
      <c r="G60" s="160"/>
      <c r="H60" s="159"/>
      <c r="I60" s="219"/>
      <c r="J60" s="219"/>
      <c r="K60" s="310"/>
      <c r="L60" s="219"/>
      <c r="M60" s="219"/>
      <c r="N60" s="219"/>
      <c r="O60" s="219"/>
      <c r="P60" s="219"/>
      <c r="Q60" s="219"/>
      <c r="R60" s="307"/>
      <c r="S60" s="219"/>
      <c r="T60" s="307"/>
      <c r="U60" s="219"/>
      <c r="V60" s="307"/>
      <c r="W60" s="307"/>
      <c r="X60" s="308"/>
      <c r="Y60" s="308"/>
      <c r="Z60" s="308"/>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row>
    <row r="61" spans="1:54" ht="15.75">
      <c r="C61" s="880"/>
      <c r="D61" s="881"/>
      <c r="E61" s="260"/>
      <c r="F61" s="159"/>
      <c r="G61" s="160"/>
      <c r="H61" s="159"/>
      <c r="I61" s="219"/>
      <c r="J61" s="219"/>
      <c r="K61" s="310"/>
      <c r="L61" s="219"/>
      <c r="M61" s="219"/>
      <c r="N61" s="219"/>
      <c r="O61" s="219"/>
      <c r="P61" s="219"/>
      <c r="Q61" s="219"/>
      <c r="R61" s="307"/>
      <c r="S61" s="219"/>
      <c r="T61" s="307"/>
      <c r="U61" s="219"/>
      <c r="V61" s="307"/>
      <c r="W61" s="307"/>
      <c r="X61" s="308"/>
      <c r="Y61" s="308"/>
      <c r="Z61" s="308"/>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row>
    <row r="62" spans="1:54" ht="15.75">
      <c r="C62" s="880"/>
      <c r="D62" s="920"/>
      <c r="E62" s="219"/>
      <c r="F62" s="219"/>
      <c r="G62" s="314"/>
      <c r="H62" s="219"/>
      <c r="I62" s="219"/>
      <c r="J62" s="219"/>
      <c r="K62" s="310"/>
      <c r="L62" s="219"/>
      <c r="M62" s="219"/>
      <c r="N62" s="219"/>
      <c r="O62" s="219"/>
      <c r="P62" s="219"/>
      <c r="Q62" s="219"/>
      <c r="R62" s="307"/>
      <c r="S62" s="219"/>
      <c r="T62" s="307"/>
      <c r="U62" s="219"/>
      <c r="V62" s="307"/>
      <c r="W62" s="307"/>
      <c r="X62" s="308"/>
      <c r="Y62" s="308"/>
      <c r="Z62" s="308"/>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row>
    <row r="63" spans="1:54" ht="15.75">
      <c r="C63" s="900" t="s">
        <v>103</v>
      </c>
      <c r="D63" s="900"/>
      <c r="E63" s="219"/>
      <c r="F63" s="219"/>
      <c r="G63" s="314"/>
      <c r="H63" s="219"/>
      <c r="I63" s="219"/>
      <c r="J63" s="219"/>
      <c r="K63" s="310"/>
      <c r="L63" s="219"/>
      <c r="M63" s="219"/>
      <c r="N63" s="219"/>
      <c r="O63" s="219"/>
      <c r="P63" s="219"/>
      <c r="Q63" s="219"/>
      <c r="R63" s="307"/>
      <c r="S63" s="219"/>
      <c r="T63" s="307"/>
      <c r="U63" s="219"/>
      <c r="V63" s="307"/>
      <c r="W63" s="307"/>
      <c r="X63" s="308"/>
      <c r="Y63" s="308"/>
      <c r="Z63" s="308"/>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row>
    <row r="64" spans="1:54" ht="15.75">
      <c r="C64" s="900" t="s">
        <v>104</v>
      </c>
      <c r="D64" s="900"/>
      <c r="E64" s="260">
        <v>0</v>
      </c>
      <c r="F64" s="311"/>
      <c r="G64" s="160"/>
      <c r="H64" s="158"/>
      <c r="I64" s="239" t="s">
        <v>49</v>
      </c>
      <c r="J64" s="219"/>
      <c r="K64" s="310"/>
      <c r="L64" s="219"/>
      <c r="M64" s="219"/>
      <c r="N64" s="219"/>
      <c r="O64" s="219"/>
      <c r="P64" s="219"/>
      <c r="Q64" s="219"/>
      <c r="R64" s="307"/>
      <c r="S64" s="219"/>
      <c r="T64" s="307"/>
      <c r="U64" s="219"/>
      <c r="V64" s="307"/>
      <c r="W64" s="307"/>
      <c r="X64" s="308"/>
      <c r="Y64" s="308"/>
      <c r="Z64" s="308"/>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row>
    <row r="65" spans="3:54" ht="36" customHeight="1">
      <c r="C65" s="900" t="s">
        <v>111</v>
      </c>
      <c r="D65" s="900"/>
      <c r="E65" s="260"/>
      <c r="F65" s="311"/>
      <c r="G65" s="160"/>
      <c r="H65" s="158"/>
      <c r="I65" s="239" t="s">
        <v>50</v>
      </c>
      <c r="J65" s="219"/>
      <c r="K65" s="310"/>
      <c r="L65" s="219"/>
      <c r="M65" s="219"/>
      <c r="N65" s="219"/>
      <c r="O65" s="219"/>
      <c r="P65" s="219"/>
      <c r="Q65" s="219"/>
      <c r="R65" s="307"/>
      <c r="S65" s="219"/>
      <c r="T65" s="307"/>
      <c r="U65" s="219"/>
      <c r="V65" s="307"/>
      <c r="W65" s="307"/>
      <c r="X65" s="308"/>
      <c r="Y65" s="308"/>
      <c r="Z65" s="308"/>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row>
    <row r="66" spans="3:54" ht="15.75">
      <c r="C66" s="910" t="s">
        <v>105</v>
      </c>
      <c r="D66" s="911"/>
      <c r="E66" s="260"/>
      <c r="F66" s="311"/>
      <c r="G66" s="160"/>
      <c r="H66" s="158"/>
      <c r="I66" s="239" t="s">
        <v>49</v>
      </c>
      <c r="J66" s="219"/>
      <c r="K66" s="310"/>
      <c r="L66" s="219"/>
      <c r="M66" s="219"/>
      <c r="N66" s="219"/>
      <c r="O66" s="219"/>
      <c r="P66" s="219"/>
      <c r="Q66" s="219"/>
      <c r="R66" s="307"/>
      <c r="S66" s="219"/>
      <c r="T66" s="307"/>
      <c r="U66" s="219"/>
      <c r="V66" s="307"/>
      <c r="W66" s="307"/>
      <c r="X66" s="308"/>
      <c r="Y66" s="308"/>
      <c r="Z66" s="308"/>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row>
    <row r="67" spans="3:54" ht="15.75">
      <c r="C67" s="916" t="s">
        <v>106</v>
      </c>
      <c r="D67" s="917"/>
      <c r="E67" s="260"/>
      <c r="F67" s="311"/>
      <c r="G67" s="160"/>
      <c r="H67" s="158"/>
      <c r="I67" s="239" t="s">
        <v>50</v>
      </c>
      <c r="J67" s="219"/>
      <c r="K67" s="310"/>
      <c r="L67" s="219"/>
      <c r="M67" s="219"/>
      <c r="N67" s="219"/>
      <c r="O67" s="219"/>
      <c r="P67" s="219"/>
      <c r="Q67" s="219"/>
      <c r="R67" s="307"/>
      <c r="S67" s="219"/>
      <c r="T67" s="307"/>
      <c r="U67" s="219"/>
      <c r="V67" s="307"/>
      <c r="W67" s="307"/>
      <c r="X67" s="308"/>
      <c r="Y67" s="308"/>
      <c r="Z67" s="308"/>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row>
    <row r="68" spans="3:54" ht="15.75">
      <c r="C68" s="900" t="s">
        <v>94</v>
      </c>
      <c r="D68" s="900"/>
      <c r="E68" s="260"/>
      <c r="F68" s="311"/>
      <c r="G68" s="913" t="s">
        <v>93</v>
      </c>
      <c r="H68" s="914"/>
      <c r="I68" s="915"/>
      <c r="J68" s="219"/>
      <c r="K68" s="310"/>
      <c r="L68" s="219"/>
      <c r="M68" s="219"/>
      <c r="N68" s="219"/>
      <c r="O68" s="219"/>
      <c r="P68" s="219"/>
      <c r="Q68" s="219"/>
      <c r="R68" s="307"/>
      <c r="S68" s="219"/>
      <c r="T68" s="307"/>
      <c r="U68" s="219"/>
      <c r="V68" s="307"/>
      <c r="W68" s="307"/>
      <c r="X68" s="308"/>
      <c r="Y68" s="308"/>
      <c r="Z68" s="308"/>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row>
    <row r="69" spans="3:54" ht="31.5" customHeight="1">
      <c r="C69" s="910" t="s">
        <v>102</v>
      </c>
      <c r="D69" s="911"/>
      <c r="E69" s="260"/>
      <c r="F69" s="311"/>
      <c r="G69" s="160"/>
      <c r="H69" s="159"/>
      <c r="I69" s="159"/>
      <c r="J69" s="219"/>
      <c r="K69" s="310"/>
      <c r="L69" s="219"/>
      <c r="M69" s="219"/>
      <c r="N69" s="219"/>
      <c r="O69" s="219"/>
      <c r="P69" s="219"/>
      <c r="Q69" s="219"/>
      <c r="R69" s="307"/>
      <c r="S69" s="219"/>
      <c r="T69" s="307"/>
      <c r="U69" s="219"/>
      <c r="V69" s="307"/>
      <c r="W69" s="307"/>
      <c r="X69" s="308"/>
      <c r="Y69" s="308"/>
      <c r="Z69" s="308"/>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row>
    <row r="70" spans="3:54" ht="15.75">
      <c r="C70" s="916" t="s">
        <v>107</v>
      </c>
      <c r="D70" s="917"/>
      <c r="E70" s="260"/>
      <c r="F70" s="311"/>
      <c r="G70" s="913" t="s">
        <v>92</v>
      </c>
      <c r="H70" s="914"/>
      <c r="I70" s="915"/>
      <c r="J70" s="219"/>
      <c r="K70" s="310"/>
      <c r="L70" s="219"/>
      <c r="M70" s="219"/>
      <c r="N70" s="219"/>
      <c r="O70" s="219"/>
      <c r="P70" s="219"/>
      <c r="Q70" s="219"/>
      <c r="R70" s="307"/>
      <c r="S70" s="219"/>
      <c r="T70" s="307"/>
      <c r="U70" s="219"/>
      <c r="V70" s="307"/>
      <c r="W70" s="307"/>
      <c r="X70" s="308"/>
      <c r="Y70" s="308"/>
      <c r="Z70" s="308"/>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row>
    <row r="71" spans="3:54" ht="15.75">
      <c r="C71" s="900" t="s">
        <v>108</v>
      </c>
      <c r="D71" s="900"/>
      <c r="E71" s="260"/>
      <c r="F71" s="311"/>
      <c r="G71" s="913" t="s">
        <v>92</v>
      </c>
      <c r="H71" s="914"/>
      <c r="I71" s="915"/>
      <c r="J71" s="219"/>
      <c r="K71" s="310"/>
      <c r="L71" s="219"/>
      <c r="M71" s="219"/>
      <c r="N71" s="219"/>
      <c r="O71" s="219"/>
      <c r="P71" s="219"/>
      <c r="Q71" s="219"/>
      <c r="R71" s="307"/>
      <c r="S71" s="219"/>
      <c r="T71" s="307"/>
      <c r="U71" s="219"/>
      <c r="V71" s="307"/>
      <c r="W71" s="307"/>
      <c r="X71" s="308"/>
      <c r="Y71" s="308"/>
      <c r="Z71" s="308"/>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row>
    <row r="72" spans="3:54" ht="15.75">
      <c r="C72" s="900" t="s">
        <v>109</v>
      </c>
      <c r="D72" s="900"/>
      <c r="E72" s="260"/>
      <c r="F72" s="311"/>
      <c r="G72" s="913" t="s">
        <v>92</v>
      </c>
      <c r="H72" s="914"/>
      <c r="I72" s="915"/>
      <c r="J72" s="219"/>
      <c r="K72" s="310"/>
      <c r="L72" s="219"/>
      <c r="M72" s="219"/>
      <c r="N72" s="219"/>
      <c r="O72" s="219"/>
      <c r="P72" s="219"/>
      <c r="Q72" s="219"/>
      <c r="R72" s="307"/>
      <c r="S72" s="219"/>
      <c r="T72" s="307"/>
      <c r="U72" s="219"/>
      <c r="V72" s="307"/>
      <c r="W72" s="307"/>
      <c r="X72" s="308"/>
      <c r="Y72" s="308"/>
      <c r="Z72" s="308"/>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row>
    <row r="73" spans="3:54" ht="15.75">
      <c r="C73" s="900" t="s">
        <v>110</v>
      </c>
      <c r="D73" s="900"/>
      <c r="E73" s="260"/>
      <c r="F73" s="311"/>
      <c r="G73" s="913" t="s">
        <v>92</v>
      </c>
      <c r="H73" s="914"/>
      <c r="I73" s="915"/>
      <c r="J73" s="219"/>
      <c r="K73" s="310"/>
      <c r="L73" s="219"/>
      <c r="M73" s="219"/>
      <c r="N73" s="219"/>
      <c r="O73" s="219"/>
      <c r="P73" s="219"/>
      <c r="Q73" s="219"/>
      <c r="R73" s="307"/>
      <c r="S73" s="219"/>
      <c r="T73" s="307"/>
      <c r="U73" s="219"/>
      <c r="V73" s="307"/>
      <c r="W73" s="307"/>
      <c r="X73" s="308"/>
      <c r="Y73" s="308"/>
      <c r="Z73" s="308"/>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row>
    <row r="74" spans="3:54" ht="15.75">
      <c r="C74" s="912" t="s">
        <v>101</v>
      </c>
      <c r="D74" s="912"/>
      <c r="E74" s="260"/>
      <c r="F74" s="311"/>
      <c r="G74" s="913" t="s">
        <v>92</v>
      </c>
      <c r="H74" s="914"/>
      <c r="I74" s="915"/>
      <c r="J74" s="219"/>
      <c r="K74" s="310"/>
      <c r="L74" s="219"/>
      <c r="M74" s="219"/>
      <c r="N74" s="219"/>
      <c r="O74" s="219"/>
      <c r="P74" s="219"/>
      <c r="Q74" s="219"/>
      <c r="R74" s="307"/>
      <c r="S74" s="219"/>
      <c r="T74" s="307"/>
      <c r="U74" s="219"/>
      <c r="V74" s="307"/>
      <c r="W74" s="307"/>
      <c r="X74" s="308"/>
      <c r="Y74" s="308"/>
      <c r="Z74" s="308"/>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row>
    <row r="75" spans="3:54">
      <c r="C75" s="219"/>
      <c r="D75" s="219"/>
      <c r="E75" s="219"/>
      <c r="F75" s="219"/>
      <c r="G75" s="219"/>
      <c r="H75" s="219"/>
      <c r="I75" s="219"/>
      <c r="J75" s="219"/>
      <c r="K75" s="315"/>
      <c r="L75" s="316"/>
      <c r="M75" s="219"/>
      <c r="N75" s="219"/>
      <c r="O75" s="219"/>
      <c r="P75" s="219"/>
      <c r="Q75" s="219"/>
      <c r="R75" s="307"/>
      <c r="S75" s="219"/>
      <c r="T75" s="307"/>
      <c r="U75" s="219"/>
      <c r="V75" s="307"/>
      <c r="W75" s="307"/>
      <c r="X75" s="308"/>
      <c r="Y75" s="308"/>
      <c r="Z75" s="308"/>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row>
    <row r="76" spans="3:54">
      <c r="C76" s="219"/>
      <c r="D76" s="219"/>
      <c r="E76" s="219"/>
      <c r="F76" s="219"/>
      <c r="G76" s="219"/>
      <c r="H76" s="219"/>
      <c r="I76" s="219"/>
      <c r="J76" s="219"/>
      <c r="K76" s="315"/>
      <c r="L76" s="316"/>
      <c r="M76" s="219"/>
      <c r="N76" s="219"/>
      <c r="O76" s="219"/>
      <c r="P76" s="219"/>
      <c r="Q76" s="219"/>
      <c r="R76" s="307"/>
      <c r="S76" s="219"/>
      <c r="T76" s="307"/>
      <c r="U76" s="219"/>
      <c r="V76" s="307"/>
      <c r="W76" s="307"/>
      <c r="X76" s="308"/>
      <c r="Y76" s="308"/>
      <c r="Z76" s="308"/>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row>
    <row r="77" spans="3:54">
      <c r="C77" s="219"/>
      <c r="D77" s="219"/>
      <c r="E77" s="219"/>
      <c r="F77" s="219"/>
      <c r="G77" s="219"/>
      <c r="H77" s="219"/>
      <c r="I77" s="219"/>
      <c r="J77" s="219"/>
      <c r="K77" s="315"/>
      <c r="L77" s="316"/>
      <c r="M77" s="219"/>
      <c r="N77" s="219"/>
      <c r="O77" s="219"/>
      <c r="P77" s="219"/>
      <c r="Q77" s="219"/>
      <c r="R77" s="307"/>
      <c r="S77" s="219"/>
      <c r="T77" s="307"/>
      <c r="U77" s="219"/>
      <c r="V77" s="307"/>
      <c r="W77" s="307"/>
      <c r="X77" s="308"/>
      <c r="Y77" s="308"/>
      <c r="Z77" s="308"/>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row>
    <row r="78" spans="3:54">
      <c r="C78" s="219"/>
      <c r="D78" s="219"/>
      <c r="E78" s="219"/>
      <c r="F78" s="219"/>
      <c r="G78" s="219"/>
      <c r="H78" s="219"/>
      <c r="I78" s="219"/>
      <c r="J78" s="219"/>
      <c r="K78" s="315"/>
      <c r="L78" s="316"/>
      <c r="M78" s="219"/>
      <c r="N78" s="219"/>
      <c r="O78" s="219"/>
      <c r="P78" s="219"/>
      <c r="Q78" s="219"/>
      <c r="R78" s="307"/>
      <c r="S78" s="219"/>
      <c r="T78" s="307"/>
      <c r="U78" s="219"/>
      <c r="V78" s="307"/>
      <c r="W78" s="307"/>
      <c r="X78" s="308"/>
      <c r="Y78" s="308"/>
      <c r="Z78" s="308"/>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row>
    <row r="79" spans="3:54">
      <c r="C79" s="219"/>
      <c r="D79" s="219"/>
      <c r="E79" s="219"/>
      <c r="F79" s="219"/>
      <c r="G79" s="219"/>
      <c r="H79" s="219"/>
      <c r="I79" s="219"/>
      <c r="J79" s="219"/>
      <c r="K79" s="315"/>
      <c r="L79" s="316"/>
      <c r="M79" s="219"/>
      <c r="N79" s="219"/>
      <c r="O79" s="219"/>
      <c r="P79" s="219"/>
      <c r="Q79" s="219"/>
      <c r="R79" s="307"/>
      <c r="S79" s="219"/>
      <c r="T79" s="307"/>
      <c r="U79" s="219"/>
      <c r="V79" s="307"/>
      <c r="W79" s="307"/>
      <c r="X79" s="308"/>
      <c r="Y79" s="308"/>
      <c r="Z79" s="308"/>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row>
    <row r="80" spans="3:54">
      <c r="C80" s="219"/>
      <c r="D80" s="219"/>
      <c r="E80" s="219"/>
      <c r="F80" s="219"/>
      <c r="G80" s="219"/>
      <c r="H80" s="219"/>
      <c r="I80" s="219"/>
      <c r="J80" s="219"/>
      <c r="K80" s="315"/>
      <c r="L80" s="316"/>
      <c r="M80" s="219"/>
      <c r="N80" s="219"/>
      <c r="O80" s="219"/>
      <c r="P80" s="219"/>
      <c r="Q80" s="219"/>
      <c r="R80" s="307"/>
      <c r="S80" s="219"/>
      <c r="T80" s="307"/>
      <c r="U80" s="219"/>
      <c r="V80" s="307"/>
      <c r="W80" s="307"/>
      <c r="X80" s="308"/>
      <c r="Y80" s="308"/>
      <c r="Z80" s="308"/>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row>
    <row r="81" spans="3:54" s="181" customFormat="1">
      <c r="C81" s="219"/>
      <c r="D81" s="219"/>
      <c r="E81" s="317"/>
      <c r="F81" s="317"/>
      <c r="G81" s="317"/>
      <c r="H81" s="317"/>
      <c r="I81" s="317"/>
      <c r="J81" s="317"/>
      <c r="K81" s="315"/>
      <c r="L81" s="316"/>
      <c r="M81" s="219"/>
      <c r="N81" s="219"/>
      <c r="O81" s="219"/>
      <c r="P81" s="219"/>
      <c r="Q81" s="219"/>
      <c r="R81" s="307"/>
      <c r="S81" s="219"/>
      <c r="T81" s="307"/>
      <c r="U81" s="219"/>
      <c r="V81" s="307"/>
      <c r="W81" s="307"/>
      <c r="X81" s="308"/>
      <c r="Y81" s="308"/>
      <c r="Z81" s="308"/>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row>
    <row r="82" spans="3:54" s="181" customFormat="1">
      <c r="C82" s="219"/>
      <c r="D82" s="219"/>
      <c r="E82" s="317"/>
      <c r="F82" s="317"/>
      <c r="G82" s="317"/>
      <c r="H82" s="317"/>
      <c r="I82" s="317"/>
      <c r="J82" s="317"/>
      <c r="K82" s="315"/>
      <c r="L82" s="316"/>
      <c r="M82" s="219"/>
      <c r="N82" s="219"/>
      <c r="O82" s="219"/>
      <c r="P82" s="219"/>
      <c r="Q82" s="219"/>
      <c r="R82" s="307"/>
      <c r="S82" s="219"/>
      <c r="T82" s="307"/>
      <c r="U82" s="219"/>
      <c r="V82" s="307"/>
      <c r="W82" s="307"/>
      <c r="X82" s="308"/>
      <c r="Y82" s="308"/>
      <c r="Z82" s="308"/>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row>
    <row r="83" spans="3:54" s="181" customFormat="1">
      <c r="C83" s="219"/>
      <c r="D83" s="219"/>
      <c r="E83" s="317"/>
      <c r="F83" s="317"/>
      <c r="G83" s="317"/>
      <c r="H83" s="317"/>
      <c r="I83" s="317"/>
      <c r="J83" s="317"/>
      <c r="K83" s="315"/>
      <c r="L83" s="316"/>
      <c r="M83" s="219"/>
      <c r="N83" s="219"/>
      <c r="O83" s="219"/>
      <c r="P83" s="219"/>
      <c r="Q83" s="219"/>
      <c r="R83" s="307"/>
      <c r="S83" s="219"/>
      <c r="T83" s="307"/>
      <c r="U83" s="219"/>
      <c r="V83" s="307"/>
      <c r="W83" s="307"/>
      <c r="X83" s="308"/>
      <c r="Y83" s="308"/>
      <c r="Z83" s="308"/>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row>
    <row r="84" spans="3:54" s="181" customFormat="1">
      <c r="C84" s="219"/>
      <c r="D84" s="219"/>
      <c r="E84" s="317"/>
      <c r="F84" s="317"/>
      <c r="G84" s="317"/>
      <c r="H84" s="317"/>
      <c r="I84" s="317"/>
      <c r="J84" s="317"/>
      <c r="K84" s="315"/>
      <c r="L84" s="316"/>
      <c r="M84" s="219"/>
      <c r="N84" s="219"/>
      <c r="O84" s="219"/>
      <c r="P84" s="219"/>
      <c r="Q84" s="219"/>
      <c r="R84" s="307"/>
      <c r="S84" s="219"/>
      <c r="T84" s="307"/>
      <c r="U84" s="219"/>
      <c r="V84" s="307"/>
      <c r="W84" s="307"/>
      <c r="X84" s="308"/>
      <c r="Y84" s="308"/>
      <c r="Z84" s="308"/>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row>
    <row r="85" spans="3:54" s="181" customFormat="1">
      <c r="C85" s="219"/>
      <c r="D85" s="219"/>
      <c r="E85" s="317"/>
      <c r="F85" s="317"/>
      <c r="G85" s="317"/>
      <c r="H85" s="317"/>
      <c r="I85" s="317"/>
      <c r="J85" s="317"/>
      <c r="K85" s="315"/>
      <c r="L85" s="316"/>
      <c r="M85" s="219"/>
      <c r="N85" s="219"/>
      <c r="O85" s="219"/>
      <c r="P85" s="219"/>
      <c r="Q85" s="219"/>
      <c r="R85" s="307"/>
      <c r="S85" s="219"/>
      <c r="T85" s="307"/>
      <c r="U85" s="219"/>
      <c r="V85" s="307"/>
      <c r="W85" s="307"/>
      <c r="X85" s="308"/>
      <c r="Y85" s="308"/>
      <c r="Z85" s="308"/>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row>
    <row r="86" spans="3:54" s="181" customFormat="1">
      <c r="C86" s="219"/>
      <c r="D86" s="219"/>
      <c r="E86" s="317"/>
      <c r="F86" s="317"/>
      <c r="G86" s="317"/>
      <c r="H86" s="317"/>
      <c r="I86" s="317"/>
      <c r="J86" s="317"/>
      <c r="K86" s="315"/>
      <c r="L86" s="316"/>
      <c r="M86" s="219"/>
      <c r="N86" s="219"/>
      <c r="O86" s="219"/>
      <c r="P86" s="219"/>
      <c r="Q86" s="219"/>
      <c r="R86" s="307"/>
      <c r="S86" s="219"/>
      <c r="T86" s="307"/>
      <c r="U86" s="219"/>
      <c r="V86" s="307"/>
      <c r="W86" s="307"/>
      <c r="X86" s="308"/>
      <c r="Y86" s="308"/>
      <c r="Z86" s="308"/>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row>
    <row r="87" spans="3:54" s="181" customFormat="1">
      <c r="C87" s="219"/>
      <c r="D87" s="219"/>
      <c r="E87" s="317"/>
      <c r="F87" s="317"/>
      <c r="G87" s="317"/>
      <c r="H87" s="317"/>
      <c r="I87" s="317"/>
      <c r="J87" s="317"/>
      <c r="K87" s="315"/>
      <c r="L87" s="316"/>
      <c r="M87" s="219"/>
      <c r="N87" s="219"/>
      <c r="O87" s="219"/>
      <c r="P87" s="219"/>
      <c r="Q87" s="219"/>
      <c r="R87" s="307"/>
      <c r="S87" s="219"/>
      <c r="T87" s="307"/>
      <c r="U87" s="219"/>
      <c r="V87" s="307"/>
      <c r="W87" s="307"/>
      <c r="X87" s="308"/>
      <c r="Y87" s="308"/>
      <c r="Z87" s="308"/>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row>
    <row r="88" spans="3:54" s="181" customFormat="1">
      <c r="C88" s="219"/>
      <c r="D88" s="219"/>
      <c r="E88" s="317"/>
      <c r="F88" s="317"/>
      <c r="G88" s="317"/>
      <c r="H88" s="317"/>
      <c r="I88" s="317"/>
      <c r="J88" s="317"/>
      <c r="K88" s="315"/>
      <c r="L88" s="316"/>
      <c r="M88" s="219"/>
      <c r="N88" s="219"/>
      <c r="O88" s="219"/>
      <c r="P88" s="219"/>
      <c r="Q88" s="219"/>
      <c r="R88" s="307"/>
      <c r="S88" s="219"/>
      <c r="T88" s="307"/>
      <c r="U88" s="219"/>
      <c r="V88" s="307"/>
      <c r="W88" s="307"/>
      <c r="X88" s="308"/>
      <c r="Y88" s="308"/>
      <c r="Z88" s="308"/>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row>
    <row r="89" spans="3:54" s="181" customFormat="1">
      <c r="C89" s="219"/>
      <c r="D89" s="219"/>
      <c r="E89" s="317"/>
      <c r="F89" s="317"/>
      <c r="G89" s="317"/>
      <c r="H89" s="317"/>
      <c r="I89" s="317"/>
      <c r="J89" s="317"/>
      <c r="K89" s="315"/>
      <c r="L89" s="316"/>
      <c r="M89" s="219"/>
      <c r="N89" s="219"/>
      <c r="O89" s="219"/>
      <c r="P89" s="219"/>
      <c r="Q89" s="219"/>
      <c r="R89" s="307"/>
      <c r="S89" s="219"/>
      <c r="T89" s="307"/>
      <c r="U89" s="219"/>
      <c r="V89" s="307"/>
      <c r="W89" s="307"/>
      <c r="X89" s="308"/>
      <c r="Y89" s="308"/>
      <c r="Z89" s="308"/>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row>
    <row r="90" spans="3:54" s="181" customFormat="1">
      <c r="C90" s="219"/>
      <c r="D90" s="219"/>
      <c r="E90" s="317"/>
      <c r="F90" s="317"/>
      <c r="G90" s="317"/>
      <c r="H90" s="317"/>
      <c r="I90" s="317"/>
      <c r="J90" s="317"/>
      <c r="K90" s="315"/>
      <c r="L90" s="316"/>
      <c r="M90" s="219"/>
      <c r="N90" s="219"/>
      <c r="O90" s="219"/>
      <c r="P90" s="219"/>
      <c r="Q90" s="219"/>
      <c r="R90" s="307"/>
      <c r="S90" s="219"/>
      <c r="T90" s="307"/>
      <c r="U90" s="219"/>
      <c r="V90" s="307"/>
      <c r="W90" s="307"/>
      <c r="X90" s="308"/>
      <c r="Y90" s="308"/>
      <c r="Z90" s="308"/>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row>
    <row r="91" spans="3:54" s="181" customFormat="1">
      <c r="C91" s="219"/>
      <c r="D91" s="219"/>
      <c r="E91" s="317"/>
      <c r="F91" s="317"/>
      <c r="G91" s="317"/>
      <c r="H91" s="317"/>
      <c r="I91" s="317"/>
      <c r="J91" s="317"/>
      <c r="K91" s="315"/>
      <c r="L91" s="316"/>
      <c r="M91" s="219"/>
      <c r="N91" s="219"/>
      <c r="O91" s="219"/>
      <c r="P91" s="219"/>
      <c r="Q91" s="219"/>
      <c r="R91" s="307"/>
      <c r="S91" s="219"/>
      <c r="T91" s="307"/>
      <c r="U91" s="219"/>
      <c r="V91" s="307"/>
      <c r="W91" s="307"/>
      <c r="X91" s="308"/>
      <c r="Y91" s="308"/>
      <c r="Z91" s="308"/>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row>
    <row r="92" spans="3:54" s="181" customFormat="1">
      <c r="C92" s="219"/>
      <c r="D92" s="219"/>
      <c r="E92" s="317"/>
      <c r="F92" s="317"/>
      <c r="G92" s="317"/>
      <c r="H92" s="317"/>
      <c r="I92" s="317"/>
      <c r="J92" s="317"/>
      <c r="K92" s="315"/>
      <c r="L92" s="316"/>
      <c r="M92" s="219"/>
      <c r="N92" s="219"/>
      <c r="O92" s="219"/>
      <c r="P92" s="219"/>
      <c r="Q92" s="219"/>
      <c r="R92" s="307"/>
      <c r="S92" s="219"/>
      <c r="T92" s="307"/>
      <c r="U92" s="219"/>
      <c r="V92" s="307"/>
      <c r="W92" s="307"/>
      <c r="X92" s="308"/>
      <c r="Y92" s="308"/>
      <c r="Z92" s="308"/>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row>
    <row r="93" spans="3:54" s="181" customFormat="1">
      <c r="C93" s="219"/>
      <c r="D93" s="219"/>
      <c r="E93" s="317"/>
      <c r="F93" s="317"/>
      <c r="G93" s="317"/>
      <c r="H93" s="317"/>
      <c r="I93" s="317"/>
      <c r="J93" s="317"/>
      <c r="K93" s="315"/>
      <c r="L93" s="316"/>
      <c r="M93" s="219"/>
      <c r="N93" s="219"/>
      <c r="O93" s="219"/>
      <c r="P93" s="219"/>
      <c r="Q93" s="219"/>
      <c r="R93" s="307"/>
      <c r="S93" s="219"/>
      <c r="T93" s="307"/>
      <c r="U93" s="219"/>
      <c r="V93" s="307"/>
      <c r="W93" s="307"/>
      <c r="X93" s="308"/>
      <c r="Y93" s="308"/>
      <c r="Z93" s="308"/>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row>
    <row r="94" spans="3:54" s="181" customFormat="1">
      <c r="C94" s="219"/>
      <c r="D94" s="219"/>
      <c r="E94" s="317"/>
      <c r="F94" s="317"/>
      <c r="G94" s="317"/>
      <c r="H94" s="317"/>
      <c r="I94" s="317"/>
      <c r="J94" s="317"/>
      <c r="K94" s="315"/>
      <c r="L94" s="316"/>
      <c r="M94" s="219"/>
      <c r="N94" s="219"/>
      <c r="O94" s="219"/>
      <c r="P94" s="219"/>
      <c r="Q94" s="219"/>
      <c r="R94" s="307"/>
      <c r="S94" s="219"/>
      <c r="T94" s="307"/>
      <c r="U94" s="219"/>
      <c r="V94" s="307"/>
      <c r="W94" s="307"/>
      <c r="X94" s="308"/>
      <c r="Y94" s="308"/>
      <c r="Z94" s="308"/>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row>
    <row r="95" spans="3:54" s="181" customFormat="1">
      <c r="C95" s="219"/>
      <c r="D95" s="219"/>
      <c r="E95" s="317"/>
      <c r="F95" s="317"/>
      <c r="G95" s="317"/>
      <c r="H95" s="317"/>
      <c r="I95" s="317"/>
      <c r="J95" s="317"/>
      <c r="K95" s="315"/>
      <c r="L95" s="316"/>
      <c r="M95" s="219"/>
      <c r="N95" s="219"/>
      <c r="O95" s="219"/>
      <c r="P95" s="219"/>
      <c r="Q95" s="219"/>
      <c r="R95" s="307"/>
      <c r="S95" s="219"/>
      <c r="T95" s="307"/>
      <c r="U95" s="219"/>
      <c r="V95" s="307"/>
      <c r="W95" s="307"/>
      <c r="X95" s="308"/>
      <c r="Y95" s="308"/>
      <c r="Z95" s="308"/>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19"/>
      <c r="BA95" s="219"/>
      <c r="BB95" s="219"/>
    </row>
    <row r="96" spans="3:54" s="181" customFormat="1">
      <c r="C96" s="219"/>
      <c r="D96" s="219"/>
      <c r="E96" s="317"/>
      <c r="F96" s="317"/>
      <c r="G96" s="317"/>
      <c r="H96" s="317"/>
      <c r="I96" s="317"/>
      <c r="J96" s="317"/>
      <c r="K96" s="315"/>
      <c r="L96" s="316"/>
      <c r="M96" s="219"/>
      <c r="N96" s="219"/>
      <c r="O96" s="219"/>
      <c r="P96" s="219"/>
      <c r="Q96" s="219"/>
      <c r="R96" s="307"/>
      <c r="S96" s="219"/>
      <c r="T96" s="307"/>
      <c r="U96" s="219"/>
      <c r="V96" s="307"/>
      <c r="W96" s="307"/>
      <c r="X96" s="308"/>
      <c r="Y96" s="308"/>
      <c r="Z96" s="308"/>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row>
    <row r="97" spans="1:54">
      <c r="C97" s="219"/>
      <c r="D97" s="219"/>
      <c r="E97" s="317"/>
      <c r="F97" s="317"/>
      <c r="G97" s="317"/>
      <c r="H97" s="317"/>
      <c r="I97" s="317"/>
      <c r="J97" s="317"/>
      <c r="K97" s="315"/>
      <c r="L97" s="316"/>
      <c r="M97" s="219"/>
      <c r="N97" s="219"/>
      <c r="O97" s="219"/>
      <c r="P97" s="219"/>
      <c r="Q97" s="219"/>
      <c r="R97" s="307"/>
      <c r="S97" s="219"/>
      <c r="T97" s="307"/>
      <c r="U97" s="219"/>
      <c r="V97" s="307"/>
      <c r="W97" s="307"/>
      <c r="X97" s="308"/>
      <c r="Y97" s="308"/>
      <c r="Z97" s="308"/>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19"/>
      <c r="BA97" s="219"/>
      <c r="BB97" s="219"/>
    </row>
    <row r="98" spans="1:54">
      <c r="C98" s="219"/>
      <c r="D98" s="219"/>
      <c r="E98" s="317"/>
      <c r="F98" s="317"/>
      <c r="G98" s="317"/>
      <c r="H98" s="317"/>
      <c r="I98" s="317"/>
      <c r="J98" s="317"/>
      <c r="K98" s="315"/>
      <c r="L98" s="316"/>
      <c r="M98" s="219"/>
      <c r="N98" s="219"/>
      <c r="O98" s="219"/>
      <c r="P98" s="219"/>
      <c r="Q98" s="219"/>
      <c r="R98" s="307"/>
      <c r="S98" s="219"/>
      <c r="T98" s="307"/>
      <c r="U98" s="219"/>
      <c r="V98" s="307"/>
      <c r="W98" s="307"/>
      <c r="X98" s="308"/>
      <c r="Y98" s="308"/>
      <c r="Z98" s="308"/>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19"/>
      <c r="BB98" s="219"/>
    </row>
    <row r="99" spans="1:54">
      <c r="C99" s="219"/>
      <c r="D99" s="219"/>
      <c r="E99" s="317"/>
      <c r="F99" s="317"/>
      <c r="G99" s="317"/>
      <c r="H99" s="317"/>
      <c r="I99" s="317"/>
      <c r="J99" s="317"/>
      <c r="K99" s="315"/>
      <c r="L99" s="316"/>
      <c r="M99" s="219"/>
      <c r="N99" s="219"/>
      <c r="O99" s="219"/>
      <c r="P99" s="219"/>
      <c r="Q99" s="219"/>
      <c r="R99" s="307"/>
      <c r="S99" s="219"/>
      <c r="T99" s="307"/>
      <c r="U99" s="219"/>
      <c r="V99" s="307"/>
      <c r="W99" s="307"/>
      <c r="X99" s="308"/>
      <c r="Y99" s="308"/>
      <c r="Z99" s="308"/>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19"/>
      <c r="BB99" s="219"/>
    </row>
    <row r="100" spans="1:54">
      <c r="A100" s="182"/>
      <c r="C100" s="219"/>
      <c r="D100" s="219"/>
      <c r="E100" s="317"/>
      <c r="F100" s="317"/>
      <c r="G100" s="317"/>
      <c r="H100" s="317"/>
      <c r="I100" s="317"/>
      <c r="J100" s="317"/>
      <c r="K100" s="315"/>
      <c r="L100" s="316"/>
      <c r="M100" s="219"/>
      <c r="N100" s="219"/>
      <c r="O100" s="219"/>
      <c r="P100" s="219"/>
      <c r="Q100" s="219"/>
      <c r="R100" s="307"/>
      <c r="S100" s="219"/>
      <c r="T100" s="307"/>
      <c r="U100" s="219"/>
      <c r="V100" s="307"/>
      <c r="W100" s="307"/>
      <c r="X100" s="308"/>
      <c r="Y100" s="308"/>
      <c r="Z100" s="308"/>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row>
    <row r="101" spans="1:54">
      <c r="A101" s="182"/>
      <c r="C101" s="219"/>
      <c r="D101" s="219"/>
      <c r="E101" s="317"/>
      <c r="F101" s="317"/>
      <c r="G101" s="317"/>
      <c r="H101" s="317"/>
      <c r="I101" s="317"/>
      <c r="J101" s="317"/>
      <c r="K101" s="315"/>
      <c r="L101" s="316"/>
      <c r="M101" s="219"/>
      <c r="N101" s="219"/>
      <c r="O101" s="219"/>
      <c r="P101" s="219"/>
      <c r="Q101" s="219"/>
      <c r="R101" s="307"/>
      <c r="S101" s="219"/>
      <c r="T101" s="307"/>
      <c r="U101" s="219"/>
      <c r="V101" s="307"/>
      <c r="W101" s="307"/>
      <c r="X101" s="308"/>
      <c r="Y101" s="308"/>
      <c r="Z101" s="308"/>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row>
    <row r="102" spans="1:54">
      <c r="A102" s="182"/>
      <c r="C102" s="219"/>
      <c r="D102" s="219"/>
      <c r="E102" s="317"/>
      <c r="F102" s="317"/>
      <c r="G102" s="317"/>
      <c r="H102" s="317"/>
      <c r="I102" s="317"/>
      <c r="J102" s="317"/>
      <c r="K102" s="315"/>
      <c r="L102" s="316"/>
      <c r="M102" s="219"/>
      <c r="N102" s="219"/>
      <c r="O102" s="219"/>
      <c r="P102" s="219"/>
      <c r="Q102" s="219"/>
      <c r="R102" s="307"/>
      <c r="S102" s="219"/>
      <c r="T102" s="307"/>
      <c r="U102" s="219"/>
      <c r="V102" s="307"/>
      <c r="W102" s="307"/>
      <c r="X102" s="308"/>
      <c r="Y102" s="308"/>
      <c r="Z102" s="308"/>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row>
    <row r="103" spans="1:54">
      <c r="A103" s="182"/>
      <c r="C103" s="219"/>
      <c r="D103" s="219"/>
      <c r="E103" s="317"/>
      <c r="F103" s="317"/>
      <c r="G103" s="317"/>
      <c r="H103" s="317"/>
      <c r="I103" s="317"/>
      <c r="J103" s="317"/>
      <c r="K103" s="315"/>
      <c r="L103" s="316"/>
      <c r="M103" s="219"/>
      <c r="N103" s="219"/>
      <c r="O103" s="219"/>
      <c r="P103" s="219"/>
      <c r="Q103" s="219"/>
      <c r="R103" s="307"/>
      <c r="S103" s="219"/>
      <c r="T103" s="307"/>
      <c r="U103" s="219"/>
      <c r="V103" s="307"/>
      <c r="W103" s="307"/>
      <c r="X103" s="308"/>
      <c r="Y103" s="308"/>
      <c r="Z103" s="308"/>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row>
    <row r="104" spans="1:54">
      <c r="A104" s="182"/>
      <c r="C104" s="219"/>
      <c r="D104" s="219"/>
      <c r="E104" s="317"/>
      <c r="F104" s="317"/>
      <c r="G104" s="317"/>
      <c r="H104" s="317"/>
      <c r="I104" s="317"/>
      <c r="J104" s="317"/>
      <c r="K104" s="315"/>
      <c r="L104" s="316"/>
      <c r="M104" s="219"/>
      <c r="N104" s="219"/>
      <c r="O104" s="219"/>
      <c r="P104" s="219"/>
      <c r="Q104" s="219"/>
      <c r="R104" s="307"/>
      <c r="S104" s="219"/>
      <c r="T104" s="307"/>
      <c r="U104" s="219"/>
      <c r="V104" s="307"/>
      <c r="W104" s="307"/>
      <c r="X104" s="308"/>
      <c r="Y104" s="308"/>
      <c r="Z104" s="308"/>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row>
    <row r="105" spans="1:54">
      <c r="A105" s="182"/>
      <c r="C105" s="219"/>
      <c r="D105" s="219"/>
      <c r="E105" s="317"/>
      <c r="F105" s="317"/>
      <c r="G105" s="317"/>
      <c r="H105" s="317"/>
      <c r="I105" s="317"/>
      <c r="J105" s="317"/>
      <c r="K105" s="315"/>
      <c r="L105" s="316"/>
      <c r="M105" s="219"/>
      <c r="N105" s="219"/>
      <c r="O105" s="219"/>
      <c r="P105" s="219"/>
      <c r="Q105" s="219"/>
      <c r="R105" s="307"/>
      <c r="S105" s="219"/>
      <c r="T105" s="307"/>
      <c r="U105" s="219"/>
      <c r="V105" s="307"/>
      <c r="W105" s="307"/>
      <c r="X105" s="308"/>
      <c r="Y105" s="308"/>
      <c r="Z105" s="308"/>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318"/>
    </row>
    <row r="106" spans="1:54">
      <c r="A106" s="182"/>
      <c r="C106" s="182"/>
      <c r="D106" s="182"/>
      <c r="E106" s="317"/>
      <c r="F106" s="317"/>
      <c r="G106" s="317"/>
      <c r="H106" s="317"/>
      <c r="I106" s="317"/>
      <c r="J106" s="317"/>
      <c r="K106" s="319"/>
      <c r="L106" s="320"/>
      <c r="M106" s="182"/>
      <c r="O106" s="182"/>
      <c r="P106" s="182"/>
      <c r="R106" s="184"/>
      <c r="T106" s="184"/>
      <c r="V106" s="184"/>
      <c r="W106" s="184"/>
      <c r="X106" s="185"/>
      <c r="Y106" s="185"/>
      <c r="Z106" s="185"/>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254"/>
    </row>
    <row r="107" spans="1:54">
      <c r="A107" s="182"/>
      <c r="C107" s="182"/>
      <c r="D107" s="182"/>
      <c r="E107" s="317"/>
      <c r="F107" s="317"/>
      <c r="G107" s="317"/>
      <c r="H107" s="317"/>
      <c r="I107" s="317"/>
      <c r="J107" s="317"/>
      <c r="K107" s="319"/>
      <c r="L107" s="320"/>
      <c r="M107" s="182"/>
      <c r="O107" s="182"/>
      <c r="P107" s="182"/>
      <c r="R107" s="184"/>
      <c r="T107" s="184"/>
      <c r="V107" s="184"/>
      <c r="W107" s="184"/>
      <c r="X107" s="185"/>
      <c r="Y107" s="185"/>
      <c r="Z107" s="185"/>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254"/>
    </row>
    <row r="108" spans="1:54">
      <c r="A108" s="182"/>
      <c r="C108" s="182"/>
      <c r="D108" s="182"/>
      <c r="E108" s="317"/>
      <c r="F108" s="317"/>
      <c r="G108" s="317"/>
      <c r="H108" s="317"/>
      <c r="I108" s="317"/>
      <c r="J108" s="317"/>
      <c r="K108" s="319"/>
      <c r="L108" s="320"/>
      <c r="M108" s="182"/>
      <c r="O108" s="182"/>
      <c r="P108" s="182"/>
      <c r="R108" s="184"/>
      <c r="T108" s="184"/>
      <c r="V108" s="184"/>
      <c r="W108" s="184"/>
      <c r="X108" s="185"/>
      <c r="Y108" s="185"/>
      <c r="Z108" s="185"/>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254"/>
    </row>
    <row r="109" spans="1:54">
      <c r="A109" s="182"/>
      <c r="C109" s="182"/>
      <c r="D109" s="182"/>
      <c r="E109" s="317"/>
      <c r="F109" s="317"/>
      <c r="G109" s="317"/>
      <c r="H109" s="317"/>
      <c r="I109" s="317"/>
      <c r="J109" s="317"/>
      <c r="K109" s="319"/>
      <c r="L109" s="320"/>
      <c r="M109" s="182"/>
      <c r="O109" s="182"/>
      <c r="P109" s="182"/>
      <c r="R109" s="184"/>
      <c r="T109" s="184"/>
      <c r="V109" s="184"/>
      <c r="W109" s="184"/>
      <c r="X109" s="185"/>
      <c r="Y109" s="185"/>
      <c r="Z109" s="185"/>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254"/>
    </row>
    <row r="110" spans="1:54">
      <c r="A110" s="182"/>
      <c r="C110" s="182"/>
      <c r="D110" s="182"/>
      <c r="E110" s="317"/>
      <c r="F110" s="317"/>
      <c r="G110" s="317"/>
      <c r="H110" s="317"/>
      <c r="I110" s="317"/>
      <c r="J110" s="317"/>
      <c r="K110" s="319"/>
      <c r="L110" s="320"/>
      <c r="M110" s="182"/>
      <c r="O110" s="182"/>
      <c r="P110" s="182"/>
      <c r="R110" s="184"/>
      <c r="T110" s="184"/>
      <c r="V110" s="184"/>
      <c r="W110" s="184"/>
      <c r="X110" s="185"/>
      <c r="Y110" s="185"/>
      <c r="Z110" s="185"/>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254"/>
    </row>
    <row r="111" spans="1:54">
      <c r="E111" s="321"/>
      <c r="F111" s="321"/>
      <c r="G111" s="321"/>
      <c r="H111" s="321"/>
      <c r="I111" s="321"/>
      <c r="J111" s="321"/>
      <c r="K111" s="322"/>
      <c r="L111" s="323"/>
      <c r="BB111" s="254"/>
    </row>
    <row r="112" spans="1:54">
      <c r="E112" s="321"/>
      <c r="F112" s="321"/>
      <c r="G112" s="321"/>
      <c r="H112" s="321"/>
      <c r="I112" s="321"/>
      <c r="J112" s="321"/>
      <c r="K112" s="322"/>
      <c r="L112" s="323"/>
    </row>
    <row r="113" spans="1:54">
      <c r="E113" s="321"/>
      <c r="F113" s="321"/>
      <c r="G113" s="321"/>
      <c r="H113" s="321"/>
      <c r="I113" s="321"/>
      <c r="J113" s="321"/>
      <c r="K113" s="322"/>
      <c r="L113" s="323"/>
    </row>
    <row r="114" spans="1:54">
      <c r="E114" s="321"/>
      <c r="F114" s="321"/>
      <c r="G114" s="321"/>
      <c r="H114" s="321"/>
      <c r="I114" s="321"/>
      <c r="J114" s="321"/>
      <c r="K114" s="322"/>
      <c r="L114" s="323"/>
    </row>
    <row r="115" spans="1:54">
      <c r="E115" s="314"/>
      <c r="F115" s="314"/>
      <c r="G115" s="314"/>
      <c r="H115" s="314"/>
      <c r="I115" s="314"/>
      <c r="J115" s="314"/>
    </row>
    <row r="116" spans="1:54">
      <c r="E116" s="314"/>
      <c r="F116" s="314"/>
      <c r="G116" s="314"/>
      <c r="H116" s="314"/>
      <c r="I116" s="314"/>
      <c r="J116" s="314"/>
    </row>
    <row r="117" spans="1:54" s="325" customFormat="1">
      <c r="A117" s="181"/>
      <c r="B117" s="182"/>
      <c r="C117" s="181"/>
      <c r="D117" s="181"/>
      <c r="E117" s="314"/>
      <c r="F117" s="314"/>
      <c r="G117" s="314"/>
      <c r="H117" s="314"/>
      <c r="I117" s="314"/>
      <c r="J117" s="314"/>
      <c r="L117" s="181"/>
      <c r="M117" s="181"/>
      <c r="N117" s="182"/>
      <c r="O117" s="181"/>
      <c r="P117" s="181"/>
      <c r="Q117" s="182"/>
      <c r="R117" s="285"/>
      <c r="S117" s="182"/>
      <c r="T117" s="285"/>
      <c r="U117" s="182"/>
      <c r="V117" s="285"/>
      <c r="W117" s="285"/>
      <c r="X117" s="324"/>
      <c r="Y117" s="324"/>
      <c r="Z117" s="324"/>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row>
  </sheetData>
  <mergeCells count="64">
    <mergeCell ref="AI9:AO10"/>
    <mergeCell ref="AI11:AO13"/>
    <mergeCell ref="C72:D72"/>
    <mergeCell ref="G72:I72"/>
    <mergeCell ref="C73:D73"/>
    <mergeCell ref="G73:I73"/>
    <mergeCell ref="C63:D63"/>
    <mergeCell ref="C64:D64"/>
    <mergeCell ref="C65:D65"/>
    <mergeCell ref="C66:D66"/>
    <mergeCell ref="C67:D67"/>
    <mergeCell ref="C62:D62"/>
    <mergeCell ref="C45:D45"/>
    <mergeCell ref="C46:D46"/>
    <mergeCell ref="O46:V46"/>
    <mergeCell ref="M47:M48"/>
    <mergeCell ref="C74:D74"/>
    <mergeCell ref="G74:I74"/>
    <mergeCell ref="G68:I68"/>
    <mergeCell ref="C69:D69"/>
    <mergeCell ref="C70:D70"/>
    <mergeCell ref="G70:I70"/>
    <mergeCell ref="C71:D71"/>
    <mergeCell ref="G71:I71"/>
    <mergeCell ref="C68:D68"/>
    <mergeCell ref="O47:V48"/>
    <mergeCell ref="O49:V49"/>
    <mergeCell ref="C50:D50"/>
    <mergeCell ref="C51:D51"/>
    <mergeCell ref="C52:D52"/>
    <mergeCell ref="C59:D59"/>
    <mergeCell ref="C61:D61"/>
    <mergeCell ref="O43:V44"/>
    <mergeCell ref="C44:D44"/>
    <mergeCell ref="G30:G31"/>
    <mergeCell ref="I30:I31"/>
    <mergeCell ref="C33:D33"/>
    <mergeCell ref="C34:D34"/>
    <mergeCell ref="C35:D35"/>
    <mergeCell ref="C36:D36"/>
    <mergeCell ref="C30:D31"/>
    <mergeCell ref="C40:D40"/>
    <mergeCell ref="C41:D41"/>
    <mergeCell ref="C42:D42"/>
    <mergeCell ref="C43:D43"/>
    <mergeCell ref="M43:M44"/>
    <mergeCell ref="C24:D24"/>
    <mergeCell ref="C25:D25"/>
    <mergeCell ref="C27:D27"/>
    <mergeCell ref="C28:D28"/>
    <mergeCell ref="C29:D29"/>
    <mergeCell ref="C23:D23"/>
    <mergeCell ref="C2:I2"/>
    <mergeCell ref="O7:O8"/>
    <mergeCell ref="AA11:AB11"/>
    <mergeCell ref="C12:D12"/>
    <mergeCell ref="C13:D13"/>
    <mergeCell ref="C17:D17"/>
    <mergeCell ref="C5:V5"/>
    <mergeCell ref="C18:D18"/>
    <mergeCell ref="C19:D19"/>
    <mergeCell ref="C20:D20"/>
    <mergeCell ref="C21:D21"/>
    <mergeCell ref="C22:D22"/>
  </mergeCells>
  <dataValidations count="9">
    <dataValidation allowBlank="1" showErrorMessage="1" sqref="C52:D52" xr:uid="{00000000-0002-0000-0C00-000000000000}"/>
    <dataValidation allowBlank="1" showErrorMessage="1" promptTitle="CEN/TR 15941:2010" prompt="Sustainability of construction works - Environmental product declarations - Methodology for selection and use of generic data, BSi" sqref="C35:D35" xr:uid="{00000000-0002-0000-0C00-000001000000}"/>
    <dataValidation allowBlank="1" showInputMessage="1" showErrorMessage="1" promptTitle="EN 15804:2012" prompt="Sustainability of construction works - Environmental product declarations - core rules for the product category of construction products, BSi" sqref="C45:D45" xr:uid="{00000000-0002-0000-0C00-000002000000}"/>
    <dataValidation allowBlank="1" showInputMessage="1" showErrorMessage="1" promptTitle="EN 15978:2011" prompt="Sustainability of construction works - assessment of environmental performance of buildings - calculation method, BSi" sqref="C30" xr:uid="{00000000-0002-0000-0C00-000003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41:D42" xr:uid="{00000000-0002-0000-0C00-000004000000}"/>
    <dataValidation allowBlank="1" showInputMessage="1" showErrorMessage="1" promptTitle="ISO 21930:2007" prompt="Sustainability in building construction- Environmental declaration of building products, BSi" sqref="C44:D44" xr:uid="{00000000-0002-0000-0C00-000005000000}"/>
    <dataValidation type="list" allowBlank="1" showInputMessage="1" showErrorMessage="1" sqref="N46:V46" xr:uid="{00000000-0002-0000-0C00-000006000000}">
      <formula1>"Industrial, All others"</formula1>
    </dataValidation>
    <dataValidation type="list" allowBlank="1" showInputMessage="1" showErrorMessage="1" sqref="V30:V36 V12:V28 I50:I52 I28:I30 I34:I36 I17:I21 R30:R36 R38:R39 V38:V39 R12:R28 I11:I13 I40:I42 I44:I46 I64:I67" xr:uid="{00000000-0002-0000-0C00-000007000000}">
      <formula1>"Y, N"</formula1>
    </dataValidation>
    <dataValidation allowBlank="1" showErrorMessage="1" promptTitle="EN 15804:2012" prompt="Sustainability of construction works - Environmental product declarations - core rules for the product category of construction products, BSi" sqref="C46:D46" xr:uid="{00000000-0002-0000-0C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rgb="FF3D6864"/>
    <pageSetUpPr fitToPage="1"/>
  </sheetPr>
  <dimension ref="A1:BB115"/>
  <sheetViews>
    <sheetView showGridLines="0" topLeftCell="B31" zoomScale="80" zoomScaleNormal="80" workbookViewId="0">
      <selection activeCell="K36" sqref="K36"/>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667"/>
      <c r="M2" s="667"/>
      <c r="N2" s="667"/>
      <c r="O2" s="667"/>
      <c r="P2" s="667"/>
      <c r="Q2" s="667"/>
      <c r="R2" s="667"/>
      <c r="S2" s="667"/>
      <c r="T2" s="667"/>
      <c r="U2" s="667"/>
      <c r="V2" s="667"/>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163</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668" t="s">
        <v>23</v>
      </c>
      <c r="N10" s="66"/>
      <c r="O10" s="112" t="s">
        <v>21</v>
      </c>
      <c r="P10" s="64">
        <v>2</v>
      </c>
      <c r="Q10" s="66"/>
      <c r="R10" s="111" t="s">
        <v>49</v>
      </c>
      <c r="S10" s="66"/>
      <c r="T10" s="343">
        <f t="shared" ref="T10:T25" si="0">IF(R10="Y",P10*$L$8,"")</f>
        <v>2</v>
      </c>
      <c r="U10" s="66"/>
      <c r="V10" s="642"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668" t="s">
        <v>9</v>
      </c>
      <c r="N11" s="67"/>
      <c r="O11" s="112" t="s">
        <v>21</v>
      </c>
      <c r="P11" s="64">
        <v>2</v>
      </c>
      <c r="Q11" s="67"/>
      <c r="R11" s="111" t="s">
        <v>49</v>
      </c>
      <c r="S11" s="67"/>
      <c r="T11" s="343">
        <f t="shared" si="0"/>
        <v>2</v>
      </c>
      <c r="U11" s="67"/>
      <c r="V11" s="642"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668" t="s">
        <v>6</v>
      </c>
      <c r="N12" s="67"/>
      <c r="O12" s="664"/>
      <c r="P12" s="64">
        <v>2</v>
      </c>
      <c r="Q12" s="67"/>
      <c r="R12" s="111" t="s">
        <v>49</v>
      </c>
      <c r="S12" s="67"/>
      <c r="T12" s="343">
        <f t="shared" si="0"/>
        <v>2</v>
      </c>
      <c r="U12" s="67"/>
      <c r="V12" s="565" t="s">
        <v>50</v>
      </c>
      <c r="W12" s="18">
        <f t="shared" si="1"/>
        <v>0</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668" t="s">
        <v>14</v>
      </c>
      <c r="N13" s="67"/>
      <c r="O13" s="112" t="s">
        <v>21</v>
      </c>
      <c r="P13" s="64">
        <v>2</v>
      </c>
      <c r="Q13" s="67"/>
      <c r="R13" s="111" t="s">
        <v>49</v>
      </c>
      <c r="S13" s="67"/>
      <c r="T13" s="343">
        <f t="shared" si="0"/>
        <v>2</v>
      </c>
      <c r="U13" s="67"/>
      <c r="V13" s="642" t="s">
        <v>49</v>
      </c>
      <c r="W13" s="18">
        <f t="shared" si="1"/>
        <v>2</v>
      </c>
      <c r="X13" s="82">
        <f>IF(OR(R13="N",W13&gt;0),1,0)</f>
        <v>1</v>
      </c>
      <c r="Y13" s="82"/>
      <c r="Z13" s="81"/>
      <c r="AA13" s="133">
        <f>SUM(K32:K34)</f>
        <v>3</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668" t="s">
        <v>22</v>
      </c>
      <c r="N14" s="67"/>
      <c r="O14" s="664"/>
      <c r="P14" s="64">
        <v>2</v>
      </c>
      <c r="Q14" s="67"/>
      <c r="R14" s="111" t="s">
        <v>49</v>
      </c>
      <c r="S14" s="67"/>
      <c r="T14" s="343">
        <f t="shared" si="0"/>
        <v>2</v>
      </c>
      <c r="U14" s="67"/>
      <c r="V14" s="565" t="s">
        <v>50</v>
      </c>
      <c r="W14" s="18">
        <f t="shared" si="1"/>
        <v>0</v>
      </c>
      <c r="X14" s="82"/>
      <c r="Y14" s="82"/>
      <c r="Z14" s="81"/>
      <c r="AA14" s="133">
        <f>SUM(K38:K44)</f>
        <v>4</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50</v>
      </c>
      <c r="J15" s="9">
        <f>IF(I15="Y",G15,0)</f>
        <v>0</v>
      </c>
      <c r="K15" s="354">
        <f>IF(OR(J15,J16,J17,J18,J19&gt;0),1,0)</f>
        <v>1</v>
      </c>
      <c r="M15" s="668" t="s">
        <v>36</v>
      </c>
      <c r="N15" s="67"/>
      <c r="O15" s="112" t="s">
        <v>21</v>
      </c>
      <c r="P15" s="64">
        <v>2</v>
      </c>
      <c r="Q15" s="67"/>
      <c r="R15" s="111" t="s">
        <v>49</v>
      </c>
      <c r="S15" s="67"/>
      <c r="T15" s="343">
        <f t="shared" si="0"/>
        <v>2</v>
      </c>
      <c r="U15" s="67"/>
      <c r="V15" s="642"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50</v>
      </c>
      <c r="J16" s="9">
        <f>IF(I16="Y",G16,0)</f>
        <v>0</v>
      </c>
      <c r="K16" s="354"/>
      <c r="M16" s="668" t="s">
        <v>7</v>
      </c>
      <c r="N16" s="67"/>
      <c r="O16" s="664"/>
      <c r="P16" s="64">
        <v>1</v>
      </c>
      <c r="Q16" s="67"/>
      <c r="R16" s="111" t="s">
        <v>49</v>
      </c>
      <c r="S16" s="67"/>
      <c r="T16" s="343">
        <f t="shared" si="0"/>
        <v>1</v>
      </c>
      <c r="U16" s="67"/>
      <c r="V16" s="565" t="s">
        <v>50</v>
      </c>
      <c r="W16" s="18">
        <f t="shared" si="1"/>
        <v>0</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668" t="s">
        <v>41</v>
      </c>
      <c r="N17" s="67"/>
      <c r="O17" s="664"/>
      <c r="P17" s="64">
        <v>1</v>
      </c>
      <c r="Q17" s="67"/>
      <c r="R17" s="111" t="s">
        <v>49</v>
      </c>
      <c r="S17" s="67"/>
      <c r="T17" s="343">
        <f t="shared" si="0"/>
        <v>1</v>
      </c>
      <c r="U17" s="67"/>
      <c r="V17" s="565" t="s">
        <v>50</v>
      </c>
      <c r="W17" s="18">
        <f t="shared" si="1"/>
        <v>0</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50</v>
      </c>
      <c r="J18" s="9">
        <f>IF(I18="Y",G18,0)</f>
        <v>0</v>
      </c>
      <c r="K18" s="354"/>
      <c r="M18" s="668" t="s">
        <v>40</v>
      </c>
      <c r="N18" s="67"/>
      <c r="O18" s="664"/>
      <c r="P18" s="64">
        <v>1</v>
      </c>
      <c r="Q18" s="67"/>
      <c r="R18" s="111" t="s">
        <v>49</v>
      </c>
      <c r="S18" s="67"/>
      <c r="T18" s="343">
        <f t="shared" si="0"/>
        <v>1</v>
      </c>
      <c r="U18" s="67"/>
      <c r="V18" s="413" t="s">
        <v>50</v>
      </c>
      <c r="W18" s="18">
        <f t="shared" si="1"/>
        <v>0</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50</v>
      </c>
      <c r="J19" s="9">
        <f>IF(I19="Y",G19,0)</f>
        <v>0</v>
      </c>
      <c r="K19" s="354"/>
      <c r="M19" s="668" t="s">
        <v>15</v>
      </c>
      <c r="N19" s="67"/>
      <c r="O19" s="664"/>
      <c r="P19" s="64">
        <v>1</v>
      </c>
      <c r="Q19" s="67"/>
      <c r="R19" s="111" t="s">
        <v>49</v>
      </c>
      <c r="S19" s="67"/>
      <c r="T19" s="343">
        <f t="shared" si="0"/>
        <v>1</v>
      </c>
      <c r="U19" s="67"/>
      <c r="V19" s="565" t="s">
        <v>50</v>
      </c>
      <c r="W19" s="18">
        <f t="shared" si="1"/>
        <v>0</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668" t="s">
        <v>10</v>
      </c>
      <c r="N20" s="67"/>
      <c r="O20" s="112" t="s">
        <v>21</v>
      </c>
      <c r="P20" s="64">
        <v>1</v>
      </c>
      <c r="Q20" s="67"/>
      <c r="R20" s="111" t="s">
        <v>49</v>
      </c>
      <c r="S20" s="67"/>
      <c r="T20" s="343">
        <f t="shared" si="0"/>
        <v>1</v>
      </c>
      <c r="U20" s="67"/>
      <c r="V20" s="642"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668" t="s">
        <v>8</v>
      </c>
      <c r="N21" s="67"/>
      <c r="O21" s="112" t="s">
        <v>21</v>
      </c>
      <c r="P21" s="64">
        <v>1</v>
      </c>
      <c r="Q21" s="67"/>
      <c r="R21" s="111" t="s">
        <v>49</v>
      </c>
      <c r="S21" s="67"/>
      <c r="T21" s="343">
        <f t="shared" si="0"/>
        <v>1</v>
      </c>
      <c r="U21" s="67"/>
      <c r="V21" s="642"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668" t="s">
        <v>37</v>
      </c>
      <c r="N22" s="67"/>
      <c r="O22" s="664"/>
      <c r="P22" s="64">
        <v>1</v>
      </c>
      <c r="Q22" s="67"/>
      <c r="R22" s="111" t="s">
        <v>49</v>
      </c>
      <c r="S22" s="67"/>
      <c r="T22" s="343">
        <f t="shared" si="0"/>
        <v>1</v>
      </c>
      <c r="U22" s="67"/>
      <c r="V22" s="565" t="s">
        <v>50</v>
      </c>
      <c r="W22" s="18">
        <f t="shared" si="1"/>
        <v>0</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668" t="s">
        <v>59</v>
      </c>
      <c r="N23" s="67"/>
      <c r="O23" s="664"/>
      <c r="P23" s="64">
        <v>0.5</v>
      </c>
      <c r="Q23" s="67"/>
      <c r="R23" s="111" t="s">
        <v>49</v>
      </c>
      <c r="S23" s="67"/>
      <c r="T23" s="343">
        <f t="shared" si="0"/>
        <v>0.5</v>
      </c>
      <c r="U23" s="67"/>
      <c r="V23" s="565" t="s">
        <v>50</v>
      </c>
      <c r="W23" s="18">
        <f t="shared" si="1"/>
        <v>0</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6</v>
      </c>
      <c r="J24" s="9"/>
      <c r="K24" s="354"/>
      <c r="M24" s="668" t="s">
        <v>11</v>
      </c>
      <c r="N24" s="67"/>
      <c r="O24" s="664"/>
      <c r="P24" s="64">
        <v>0.5</v>
      </c>
      <c r="Q24" s="67"/>
      <c r="R24" s="111" t="s">
        <v>49</v>
      </c>
      <c r="S24" s="67"/>
      <c r="T24" s="343">
        <f t="shared" si="0"/>
        <v>0.5</v>
      </c>
      <c r="U24" s="67"/>
      <c r="V24" s="565" t="s">
        <v>50</v>
      </c>
      <c r="W24" s="18">
        <f t="shared" si="1"/>
        <v>0</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668" t="s">
        <v>13</v>
      </c>
      <c r="N25" s="67"/>
      <c r="O25" s="664"/>
      <c r="P25" s="64">
        <v>0.5</v>
      </c>
      <c r="Q25" s="67"/>
      <c r="R25" s="111" t="s">
        <v>49</v>
      </c>
      <c r="S25" s="67"/>
      <c r="T25" s="343">
        <f t="shared" si="0"/>
        <v>0.5</v>
      </c>
      <c r="U25" s="67"/>
      <c r="V25" s="565" t="s">
        <v>50</v>
      </c>
      <c r="W25" s="18">
        <f t="shared" si="1"/>
        <v>0</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668" t="s">
        <v>12</v>
      </c>
      <c r="N26" s="65"/>
      <c r="O26" s="664"/>
      <c r="P26" s="64">
        <v>0.5</v>
      </c>
      <c r="Q26" s="65"/>
      <c r="R26" s="111" t="s">
        <v>49</v>
      </c>
      <c r="S26" s="65"/>
      <c r="T26" s="343">
        <f>IF(R26="Y",P26*$L$8,"")</f>
        <v>0.5</v>
      </c>
      <c r="U26" s="65"/>
      <c r="V26" s="565" t="s">
        <v>50</v>
      </c>
      <c r="W26" s="18">
        <f>IF(V26="Y", T26, 0)</f>
        <v>0</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50</v>
      </c>
      <c r="J27" s="9">
        <f>IF(I27="Y",G27,0)</f>
        <v>0</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50</v>
      </c>
      <c r="J28" s="9">
        <f>IF(I28="Y",G28,0)</f>
        <v>0</v>
      </c>
      <c r="K28" s="354"/>
      <c r="M28" s="658" t="s">
        <v>28</v>
      </c>
      <c r="N28" s="66"/>
      <c r="O28" s="665"/>
      <c r="P28" s="64">
        <v>2</v>
      </c>
      <c r="Q28" s="66"/>
      <c r="R28" s="111" t="s">
        <v>49</v>
      </c>
      <c r="S28" s="66"/>
      <c r="T28" s="343">
        <f t="shared" ref="T28:T34" si="2">IF(R28="Y",P28*$L$8,"")</f>
        <v>2</v>
      </c>
      <c r="U28" s="66"/>
      <c r="V28" s="565" t="s">
        <v>50</v>
      </c>
      <c r="W28" s="18">
        <f t="shared" ref="W28:W34" si="3">IF(V28="Y", T28, 0)</f>
        <v>0</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4</v>
      </c>
      <c r="J30" s="9"/>
      <c r="K30" s="354"/>
      <c r="M30" s="658" t="s">
        <v>17</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49</v>
      </c>
      <c r="J32" s="9">
        <f>IF(I32="Y",G32,0)</f>
        <v>0</v>
      </c>
      <c r="K32" s="354">
        <f>IF(I32="Y",1,0)</f>
        <v>1</v>
      </c>
      <c r="M32" s="658" t="s">
        <v>18</v>
      </c>
      <c r="N32" s="67"/>
      <c r="O32" s="665"/>
      <c r="P32" s="64">
        <v>1</v>
      </c>
      <c r="Q32" s="67"/>
      <c r="R32" s="111" t="s">
        <v>49</v>
      </c>
      <c r="S32" s="67"/>
      <c r="T32" s="343">
        <f t="shared" si="2"/>
        <v>1</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109" t="s">
        <v>49</v>
      </c>
      <c r="J33" s="9">
        <f>IF(I33="Y",G33,0)</f>
        <v>5</v>
      </c>
      <c r="K33" s="354">
        <f>IF(I33="Y",1,0)</f>
        <v>1</v>
      </c>
      <c r="M33" s="658" t="s">
        <v>26</v>
      </c>
      <c r="N33" s="67"/>
      <c r="O33" s="665"/>
      <c r="P33" s="64">
        <v>1</v>
      </c>
      <c r="Q33" s="67"/>
      <c r="R33" s="111" t="s">
        <v>49</v>
      </c>
      <c r="S33" s="67"/>
      <c r="T33" s="343">
        <f t="shared" si="2"/>
        <v>1</v>
      </c>
      <c r="U33" s="67"/>
      <c r="V33" s="565" t="s">
        <v>50</v>
      </c>
      <c r="W33" s="18">
        <f t="shared" si="3"/>
        <v>0</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668" t="s">
        <v>16</v>
      </c>
      <c r="N34" s="67"/>
      <c r="O34" s="664"/>
      <c r="P34" s="64">
        <v>0.5</v>
      </c>
      <c r="Q34" s="67"/>
      <c r="R34" s="111" t="s">
        <v>49</v>
      </c>
      <c r="S34" s="67"/>
      <c r="T34" s="343">
        <f t="shared" si="2"/>
        <v>0.5</v>
      </c>
      <c r="U34" s="67"/>
      <c r="V34" s="565" t="s">
        <v>50</v>
      </c>
      <c r="W34" s="18">
        <f t="shared" si="3"/>
        <v>0</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10</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75"/>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75"/>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11.5</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0.65500000000000003</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50</v>
      </c>
      <c r="J43" s="9">
        <f t="shared" si="4"/>
        <v>0</v>
      </c>
      <c r="K43" s="354">
        <f t="shared" si="5"/>
        <v>0</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49</v>
      </c>
      <c r="J44" s="9">
        <f t="shared" si="4"/>
        <v>4</v>
      </c>
      <c r="K44" s="354">
        <f t="shared" si="5"/>
        <v>1</v>
      </c>
      <c r="M44" s="666"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16</v>
      </c>
      <c r="J45" s="10"/>
      <c r="K45" s="354"/>
      <c r="M45" s="852" t="s">
        <v>62</v>
      </c>
      <c r="N45" s="71"/>
      <c r="O45" s="854">
        <f>IF(AA23=0,0,VLOOKUP(O41,Lookups!A2:C10,IF(O44="Industrial",2,3),TRUE))</f>
        <v>2</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615"/>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7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923" t="s">
        <v>194</v>
      </c>
      <c r="N48" s="923"/>
      <c r="O48" s="923"/>
      <c r="P48" s="923"/>
      <c r="Q48" s="923"/>
      <c r="R48" s="923"/>
      <c r="S48" s="923"/>
      <c r="T48" s="923"/>
      <c r="U48" s="923"/>
      <c r="V48" s="923"/>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923"/>
      <c r="N49" s="923"/>
      <c r="O49" s="923"/>
      <c r="P49" s="923"/>
      <c r="Q49" s="923"/>
      <c r="R49" s="923"/>
      <c r="S49" s="923"/>
      <c r="T49" s="923"/>
      <c r="U49" s="923"/>
      <c r="V49" s="923"/>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54</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113</v>
      </c>
      <c r="D58" s="1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8"/>
      <c r="D59" s="819"/>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49</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49</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30" t="s">
        <v>93</v>
      </c>
      <c r="H66" s="831"/>
      <c r="I66" s="832"/>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30" t="s">
        <v>92</v>
      </c>
      <c r="H68" s="831"/>
      <c r="I68" s="832"/>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30" t="s">
        <v>92</v>
      </c>
      <c r="H69" s="831"/>
      <c r="I69" s="832"/>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30" t="s">
        <v>92</v>
      </c>
      <c r="H70" s="831"/>
      <c r="I70" s="832"/>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30" t="s">
        <v>92</v>
      </c>
      <c r="H71" s="831"/>
      <c r="I71" s="832"/>
      <c r="J71" s="168"/>
      <c r="K71" s="170"/>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30" t="s">
        <v>92</v>
      </c>
      <c r="H72" s="831"/>
      <c r="I72" s="832"/>
      <c r="J72" s="168"/>
      <c r="K72" s="170"/>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9mI0bpSmdAAk5WyoAxocyYLCbRLzGLYJKfgfoNP9kV+J6o3tK8RMpnwIcRKxctIIgwLtrnqB1E3sN1yYNWl7lQ==" saltValue="VUux/YSTcuigT0z3Tkh+VA==" spinCount="100000" sheet="1" objects="1" scenarios="1"/>
  <mergeCells count="65">
    <mergeCell ref="AI9:AO10"/>
    <mergeCell ref="C10:D10"/>
    <mergeCell ref="C18:D18"/>
    <mergeCell ref="C2:I2"/>
    <mergeCell ref="C5:V5"/>
    <mergeCell ref="O6:O7"/>
    <mergeCell ref="AA9:AB9"/>
    <mergeCell ref="C11:D11"/>
    <mergeCell ref="AI11:AO13"/>
    <mergeCell ref="C15:D15"/>
    <mergeCell ref="C16:D16"/>
    <mergeCell ref="C17:D17"/>
    <mergeCell ref="I28:I29"/>
    <mergeCell ref="C31:D31"/>
    <mergeCell ref="C19:D19"/>
    <mergeCell ref="C20:D20"/>
    <mergeCell ref="C21:D21"/>
    <mergeCell ref="C22:D22"/>
    <mergeCell ref="C23:D23"/>
    <mergeCell ref="C25:D25"/>
    <mergeCell ref="C40:D40"/>
    <mergeCell ref="C26:D26"/>
    <mergeCell ref="C27:D27"/>
    <mergeCell ref="C28:D29"/>
    <mergeCell ref="G28:G29"/>
    <mergeCell ref="C32:D32"/>
    <mergeCell ref="C33:D33"/>
    <mergeCell ref="C34:D34"/>
    <mergeCell ref="C38:D38"/>
    <mergeCell ref="C39:D39"/>
    <mergeCell ref="C50:D50"/>
    <mergeCell ref="C41:D41"/>
    <mergeCell ref="M41:M42"/>
    <mergeCell ref="O41:V42"/>
    <mergeCell ref="C42:D42"/>
    <mergeCell ref="C43:D43"/>
    <mergeCell ref="C44:D44"/>
    <mergeCell ref="O44:V44"/>
    <mergeCell ref="M45:M46"/>
    <mergeCell ref="O45:V46"/>
    <mergeCell ref="O47:V47"/>
    <mergeCell ref="C48:D48"/>
    <mergeCell ref="C49:D49"/>
    <mergeCell ref="M48:V49"/>
    <mergeCell ref="C68:D68"/>
    <mergeCell ref="G68:I68"/>
    <mergeCell ref="C57:D57"/>
    <mergeCell ref="C59:D59"/>
    <mergeCell ref="C60:D60"/>
    <mergeCell ref="C61:D61"/>
    <mergeCell ref="C62:D62"/>
    <mergeCell ref="C63:D63"/>
    <mergeCell ref="C64:D64"/>
    <mergeCell ref="C65:D65"/>
    <mergeCell ref="C66:D66"/>
    <mergeCell ref="G66:I66"/>
    <mergeCell ref="C67:D67"/>
    <mergeCell ref="C72:D72"/>
    <mergeCell ref="G72:I72"/>
    <mergeCell ref="C69:D69"/>
    <mergeCell ref="G69:I69"/>
    <mergeCell ref="C70:D70"/>
    <mergeCell ref="G70:I70"/>
    <mergeCell ref="C71:D71"/>
    <mergeCell ref="G71:I71"/>
  </mergeCells>
  <dataValidations count="9">
    <dataValidation type="list" allowBlank="1" showInputMessage="1" showErrorMessage="1" sqref="V28:V34 I38:I40 I26:I28 I9:I11 I15:I19 I42:I44 R28:R34 R36:R37 V36:V37 R10:R26 I62:I65 I32:I34 I48:I50 V10:V26" xr:uid="{00000000-0002-0000-0D00-000000000000}">
      <formula1>"Y, N"</formula1>
    </dataValidation>
    <dataValidation type="list" allowBlank="1" showInputMessage="1" showErrorMessage="1" sqref="N44:V44" xr:uid="{00000000-0002-0000-0D00-000001000000}">
      <formula1>"Industrial, All others"</formula1>
    </dataValidation>
    <dataValidation allowBlank="1" showInputMessage="1" showErrorMessage="1" promptTitle="ISO 21930:2007" prompt="Sustainability in building construction- Environmental declaration of building products, BSi" sqref="C42:D42" xr:uid="{00000000-0002-0000-0D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D00-000003000000}"/>
    <dataValidation allowBlank="1" showInputMessage="1" showErrorMessage="1" promptTitle="EN 15978:2011" prompt="Sustainability of construction works - assessment of environmental performance of buildings - calculation method, BSi" sqref="C28" xr:uid="{00000000-0002-0000-0D00-000004000000}"/>
    <dataValidation allowBlank="1" showInputMessage="1" showErrorMessage="1" promptTitle="EN 15804:2012" prompt="Sustainability of construction works - Environmental product declarations - core rules for the product category of construction products, BSi" sqref="C43:D43" xr:uid="{00000000-0002-0000-0D00-000005000000}"/>
    <dataValidation allowBlank="1" showErrorMessage="1" promptTitle="CEN/TR 15941:2010" prompt="Sustainability of construction works - Environmental product declarations - Methodology for selection and use of generic data, BSi" sqref="C33:D33" xr:uid="{00000000-0002-0000-0D00-000006000000}"/>
    <dataValidation allowBlank="1" showErrorMessage="1" sqref="C50:D50" xr:uid="{00000000-0002-0000-0D00-000007000000}"/>
    <dataValidation allowBlank="1" showErrorMessage="1" promptTitle="EN 15804:2012" prompt="Sustainability of construction works - Environmental product declarations - core rules for the product category of construction products, BSi" sqref="C44:D44" xr:uid="{00000000-0002-0000-0D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rgb="FF3D6864"/>
    <pageSetUpPr fitToPage="1"/>
  </sheetPr>
  <dimension ref="A1:BB117"/>
  <sheetViews>
    <sheetView showGridLines="0" topLeftCell="B31" zoomScale="50" zoomScaleNormal="50" workbookViewId="0">
      <selection activeCell="V12" sqref="V12:V28"/>
    </sheetView>
  </sheetViews>
  <sheetFormatPr defaultColWidth="9.140625" defaultRowHeight="15"/>
  <cols>
    <col min="1" max="1" width="4.28515625" style="181" hidden="1" customWidth="1"/>
    <col min="2" max="2" width="4.28515625" style="182" customWidth="1"/>
    <col min="3" max="3" width="68.5703125" style="181" customWidth="1"/>
    <col min="4" max="4" width="7.140625" style="181" bestFit="1" customWidth="1"/>
    <col min="5" max="5" width="7.140625" style="181" hidden="1" customWidth="1"/>
    <col min="6" max="6" width="0.5703125" style="181" customWidth="1"/>
    <col min="7" max="7" width="6" style="181" customWidth="1"/>
    <col min="8" max="8" width="0.5703125" style="181" customWidth="1"/>
    <col min="9" max="9" width="7.42578125" style="181" customWidth="1"/>
    <col min="10" max="10" width="5.28515625" style="181" hidden="1" customWidth="1"/>
    <col min="11" max="11" width="6.7109375" style="325" bestFit="1" customWidth="1"/>
    <col min="12" max="12" width="4.7109375" style="181" hidden="1" customWidth="1"/>
    <col min="13" max="13" width="57.7109375" style="181" bestFit="1" customWidth="1"/>
    <col min="14" max="14" width="0.5703125" style="182" customWidth="1"/>
    <col min="15" max="15" width="5.7109375" style="181" customWidth="1"/>
    <col min="16" max="16" width="5.7109375" style="181" hidden="1" customWidth="1"/>
    <col min="17" max="17" width="0.5703125" style="182" customWidth="1"/>
    <col min="18" max="18" width="9" style="285" customWidth="1"/>
    <col min="19" max="19" width="0.5703125" style="182" customWidth="1"/>
    <col min="20" max="20" width="7.7109375" style="285" bestFit="1" customWidth="1"/>
    <col min="21" max="21" width="0.5703125" style="182" customWidth="1"/>
    <col min="22" max="22" width="7.140625" style="285" bestFit="1" customWidth="1"/>
    <col min="23" max="23" width="3.85546875" style="285" hidden="1" customWidth="1"/>
    <col min="24" max="25" width="9.140625" style="324" hidden="1" customWidth="1"/>
    <col min="26" max="26" width="9.85546875" style="324" hidden="1" customWidth="1"/>
    <col min="27" max="33" width="9.140625" style="181" hidden="1" customWidth="1"/>
    <col min="34" max="16384" width="9.140625" style="181"/>
  </cols>
  <sheetData>
    <row r="1" spans="1:53" ht="15" customHeight="1">
      <c r="C1" s="182"/>
      <c r="D1" s="182"/>
      <c r="E1" s="182"/>
      <c r="F1" s="182"/>
      <c r="G1" s="182"/>
      <c r="H1" s="182"/>
      <c r="I1" s="182"/>
      <c r="J1" s="182"/>
      <c r="K1" s="183"/>
      <c r="L1" s="182"/>
      <c r="M1" s="182"/>
      <c r="O1" s="182"/>
      <c r="P1" s="182"/>
      <c r="R1" s="184"/>
      <c r="T1" s="184"/>
      <c r="V1" s="184"/>
      <c r="W1" s="184"/>
      <c r="X1" s="185"/>
      <c r="Y1" s="185"/>
      <c r="Z1" s="185"/>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row>
    <row r="2" spans="1:53" ht="38.25" customHeight="1">
      <c r="C2" s="887" t="s">
        <v>147</v>
      </c>
      <c r="D2" s="887"/>
      <c r="E2" s="887"/>
      <c r="F2" s="887"/>
      <c r="G2" s="887"/>
      <c r="H2" s="887"/>
      <c r="I2" s="887"/>
      <c r="J2" s="182"/>
      <c r="K2" s="186"/>
      <c r="L2" s="187"/>
      <c r="M2" s="187"/>
      <c r="N2" s="187"/>
      <c r="O2" s="187"/>
      <c r="P2" s="187"/>
      <c r="Q2" s="187"/>
      <c r="R2" s="187"/>
      <c r="S2" s="187"/>
      <c r="T2" s="187"/>
      <c r="U2" s="187"/>
      <c r="V2" s="187"/>
      <c r="W2" s="184"/>
      <c r="X2" s="185"/>
      <c r="Y2" s="185"/>
      <c r="Z2" s="185"/>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row>
    <row r="3" spans="1:53" ht="7.5" customHeight="1" thickBot="1">
      <c r="C3" s="182"/>
      <c r="D3" s="182"/>
      <c r="E3" s="182"/>
      <c r="F3" s="182"/>
      <c r="G3" s="182"/>
      <c r="H3" s="182"/>
      <c r="I3" s="182"/>
      <c r="J3" s="182"/>
      <c r="K3" s="183"/>
      <c r="L3" s="182"/>
      <c r="M3" s="182"/>
      <c r="O3" s="182"/>
      <c r="P3" s="182"/>
      <c r="R3" s="184"/>
      <c r="T3" s="184"/>
      <c r="V3" s="184"/>
      <c r="W3" s="184"/>
      <c r="X3" s="185"/>
      <c r="Y3" s="185"/>
      <c r="Z3" s="185"/>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row>
    <row r="4" spans="1:53" ht="21">
      <c r="C4" s="188" t="s">
        <v>112</v>
      </c>
      <c r="D4" s="189"/>
      <c r="E4" s="189"/>
      <c r="F4" s="189"/>
      <c r="G4" s="189"/>
      <c r="H4" s="189"/>
      <c r="I4" s="189"/>
      <c r="J4" s="189"/>
      <c r="K4" s="190"/>
      <c r="L4" s="189"/>
      <c r="M4" s="189"/>
      <c r="N4" s="189"/>
      <c r="O4" s="189"/>
      <c r="P4" s="189"/>
      <c r="Q4" s="189"/>
      <c r="R4" s="191"/>
      <c r="S4" s="189"/>
      <c r="T4" s="191"/>
      <c r="U4" s="189"/>
      <c r="V4" s="192"/>
      <c r="W4" s="184"/>
      <c r="X4" s="185"/>
      <c r="Y4" s="185"/>
      <c r="Z4" s="185"/>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row>
    <row r="5" spans="1:53" s="197" customFormat="1" ht="89.25" customHeight="1" thickBot="1">
      <c r="A5" s="193"/>
      <c r="B5" s="194"/>
      <c r="C5" s="874" t="s">
        <v>143</v>
      </c>
      <c r="D5" s="875"/>
      <c r="E5" s="875"/>
      <c r="F5" s="875"/>
      <c r="G5" s="875"/>
      <c r="H5" s="875"/>
      <c r="I5" s="875"/>
      <c r="J5" s="875"/>
      <c r="K5" s="875"/>
      <c r="L5" s="875"/>
      <c r="M5" s="875"/>
      <c r="N5" s="875"/>
      <c r="O5" s="875"/>
      <c r="P5" s="875"/>
      <c r="Q5" s="875"/>
      <c r="R5" s="875"/>
      <c r="S5" s="875"/>
      <c r="T5" s="875"/>
      <c r="U5" s="875"/>
      <c r="V5" s="876"/>
      <c r="W5" s="195"/>
      <c r="X5" s="196"/>
      <c r="Y5" s="196"/>
      <c r="Z5" s="196"/>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row>
    <row r="6" spans="1:53" s="197" customFormat="1" ht="7.5" customHeight="1">
      <c r="A6" s="193"/>
      <c r="B6" s="194"/>
      <c r="C6" s="198"/>
      <c r="D6" s="198"/>
      <c r="E6" s="198"/>
      <c r="F6" s="198"/>
      <c r="G6" s="198"/>
      <c r="H6" s="198"/>
      <c r="I6" s="198"/>
      <c r="J6" s="198"/>
      <c r="K6" s="198"/>
      <c r="L6" s="198"/>
      <c r="M6" s="198"/>
      <c r="N6" s="198"/>
      <c r="O6" s="198"/>
      <c r="P6" s="198"/>
      <c r="Q6" s="198"/>
      <c r="R6" s="198"/>
      <c r="S6" s="198"/>
      <c r="T6" s="198"/>
      <c r="U6" s="198"/>
      <c r="V6" s="198"/>
      <c r="W6" s="195"/>
      <c r="X6" s="196"/>
      <c r="Y6" s="196"/>
      <c r="Z6" s="196"/>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row>
    <row r="7" spans="1:53" s="197" customFormat="1" ht="21">
      <c r="B7" s="182"/>
      <c r="C7" s="199" t="s">
        <v>67</v>
      </c>
      <c r="D7" s="182"/>
      <c r="E7" s="182"/>
      <c r="F7" s="182"/>
      <c r="G7" s="182"/>
      <c r="H7" s="182"/>
      <c r="I7" s="182"/>
      <c r="J7" s="182"/>
      <c r="K7" s="183"/>
      <c r="L7" s="182"/>
      <c r="M7" s="199" t="s">
        <v>66</v>
      </c>
      <c r="N7" s="200"/>
      <c r="O7" s="888" t="s">
        <v>47</v>
      </c>
      <c r="P7" s="200"/>
      <c r="Q7" s="200"/>
      <c r="R7" s="201"/>
      <c r="S7" s="200"/>
      <c r="T7" s="201"/>
      <c r="U7" s="200"/>
      <c r="V7" s="201"/>
      <c r="W7" s="202"/>
      <c r="X7" s="185"/>
      <c r="Y7" s="185"/>
      <c r="Z7" s="185"/>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row>
    <row r="8" spans="1:53" s="197" customFormat="1" ht="86.25" customHeight="1" thickBot="1">
      <c r="A8" s="193" t="s">
        <v>29</v>
      </c>
      <c r="B8" s="194"/>
      <c r="C8" s="203" t="s">
        <v>54</v>
      </c>
      <c r="D8" s="204" t="s">
        <v>38</v>
      </c>
      <c r="E8" s="205"/>
      <c r="F8" s="206"/>
      <c r="G8" s="207" t="s">
        <v>52</v>
      </c>
      <c r="H8" s="206"/>
      <c r="I8" s="208" t="s">
        <v>75</v>
      </c>
      <c r="J8" s="209" t="s">
        <v>53</v>
      </c>
      <c r="K8" s="143" t="s">
        <v>76</v>
      </c>
      <c r="L8" s="194" t="s">
        <v>29</v>
      </c>
      <c r="M8" s="210"/>
      <c r="N8" s="211"/>
      <c r="O8" s="889"/>
      <c r="P8" s="211" t="s">
        <v>55</v>
      </c>
      <c r="Q8" s="211"/>
      <c r="R8" s="212" t="s">
        <v>48</v>
      </c>
      <c r="S8" s="211"/>
      <c r="T8" s="207" t="s">
        <v>52</v>
      </c>
      <c r="U8" s="211"/>
      <c r="V8" s="208" t="s">
        <v>51</v>
      </c>
      <c r="W8" s="195"/>
      <c r="X8" s="196"/>
      <c r="Y8" s="196"/>
      <c r="Z8" s="196"/>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row>
    <row r="9" spans="1:53" s="197" customFormat="1" ht="22.5" customHeight="1">
      <c r="A9" s="193"/>
      <c r="B9" s="194"/>
      <c r="C9" s="213"/>
      <c r="D9" s="214"/>
      <c r="E9" s="215"/>
      <c r="F9" s="216"/>
      <c r="G9" s="217"/>
      <c r="H9" s="216"/>
      <c r="I9" s="218"/>
      <c r="J9" s="209"/>
      <c r="K9" s="143"/>
      <c r="L9" s="194"/>
      <c r="M9" s="219"/>
      <c r="N9" s="220"/>
      <c r="O9" s="221"/>
      <c r="P9" s="220"/>
      <c r="Q9" s="220"/>
      <c r="R9" s="222"/>
      <c r="S9" s="220"/>
      <c r="T9" s="217"/>
      <c r="U9" s="220"/>
      <c r="V9" s="218"/>
      <c r="W9" s="195"/>
      <c r="X9" s="196"/>
      <c r="Y9" s="196"/>
      <c r="Z9" s="196"/>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row>
    <row r="10" spans="1:53" s="197" customFormat="1" ht="18.75">
      <c r="A10" s="223">
        <v>2</v>
      </c>
      <c r="B10" s="224"/>
      <c r="C10" s="225" t="s">
        <v>39</v>
      </c>
      <c r="D10" s="182"/>
      <c r="E10" s="182"/>
      <c r="F10" s="226"/>
      <c r="G10" s="227" t="s">
        <v>2</v>
      </c>
      <c r="H10" s="226"/>
      <c r="I10" s="226"/>
      <c r="J10" s="228"/>
      <c r="K10" s="144"/>
      <c r="L10" s="229">
        <v>1</v>
      </c>
      <c r="M10" s="230" t="s">
        <v>78</v>
      </c>
      <c r="N10" s="183"/>
      <c r="O10" s="183"/>
      <c r="P10" s="183"/>
      <c r="Q10" s="183"/>
      <c r="R10" s="202"/>
      <c r="S10" s="183"/>
      <c r="T10" s="202"/>
      <c r="U10" s="183"/>
      <c r="V10" s="231"/>
      <c r="W10" s="232"/>
      <c r="X10" s="233"/>
      <c r="Y10" s="233"/>
      <c r="Z10" s="234"/>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row>
    <row r="11" spans="1:53" s="197" customFormat="1" ht="18.75">
      <c r="B11" s="182"/>
      <c r="C11" s="235" t="s">
        <v>1</v>
      </c>
      <c r="D11" s="236" t="s">
        <v>21</v>
      </c>
      <c r="E11" s="237">
        <v>1</v>
      </c>
      <c r="F11" s="238"/>
      <c r="G11" s="103">
        <f>E11*$A$10</f>
        <v>2</v>
      </c>
      <c r="H11" s="238"/>
      <c r="I11" s="239" t="s">
        <v>49</v>
      </c>
      <c r="J11" s="228">
        <f>IF(I11="Y",G11,0)</f>
        <v>2</v>
      </c>
      <c r="K11" s="145">
        <f>IF(I11="Y",1,0)</f>
        <v>1</v>
      </c>
      <c r="M11" s="225" t="s">
        <v>24</v>
      </c>
      <c r="N11" s="240"/>
      <c r="O11" s="240"/>
      <c r="P11" s="240"/>
      <c r="Q11" s="240"/>
      <c r="R11" s="202"/>
      <c r="S11" s="240"/>
      <c r="T11" s="227" t="s">
        <v>2</v>
      </c>
      <c r="U11" s="240"/>
      <c r="V11" s="231"/>
      <c r="W11" s="232"/>
      <c r="X11" s="185"/>
      <c r="Y11" s="185"/>
      <c r="Z11" s="185"/>
      <c r="AA11" s="890" t="s">
        <v>76</v>
      </c>
      <c r="AB11" s="890"/>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row>
    <row r="12" spans="1:53" s="197" customFormat="1" ht="15.75">
      <c r="B12" s="182"/>
      <c r="C12" s="891" t="s">
        <v>68</v>
      </c>
      <c r="D12" s="892"/>
      <c r="E12" s="228">
        <v>1</v>
      </c>
      <c r="F12" s="238"/>
      <c r="G12" s="103">
        <f>E12*$A$10</f>
        <v>2</v>
      </c>
      <c r="H12" s="238"/>
      <c r="I12" s="239" t="s">
        <v>49</v>
      </c>
      <c r="J12" s="228">
        <f>IF(I12="Y",G12,0)</f>
        <v>2</v>
      </c>
      <c r="K12" s="146"/>
      <c r="L12" s="241"/>
      <c r="M12" s="242" t="s">
        <v>23</v>
      </c>
      <c r="N12" s="243"/>
      <c r="O12" s="244" t="s">
        <v>21</v>
      </c>
      <c r="P12" s="245">
        <v>2</v>
      </c>
      <c r="Q12" s="243"/>
      <c r="R12" s="111" t="s">
        <v>49</v>
      </c>
      <c r="S12" s="243"/>
      <c r="T12" s="108">
        <f t="shared" ref="T12:T27" si="0">IF(R12="Y",P12*$L$10,"")</f>
        <v>2</v>
      </c>
      <c r="U12" s="243"/>
      <c r="V12" s="642" t="s">
        <v>49</v>
      </c>
      <c r="W12" s="247">
        <f t="shared" ref="W12:W27" si="1">IF(V12="Y", T12, 0)</f>
        <v>2</v>
      </c>
      <c r="X12" s="185">
        <f>IF(OR(R12="N",W12&gt;0),1,0)</f>
        <v>1</v>
      </c>
      <c r="Y12" s="185"/>
      <c r="Z12" s="185"/>
      <c r="AA12" s="248">
        <f>K11</f>
        <v>1</v>
      </c>
      <c r="AB12" s="182"/>
      <c r="AC12" s="182"/>
      <c r="AD12" s="182"/>
      <c r="AE12" s="182"/>
      <c r="AF12" s="182"/>
      <c r="AG12" s="182"/>
      <c r="AH12" s="182"/>
      <c r="AI12" s="809" t="s">
        <v>170</v>
      </c>
      <c r="AJ12" s="809"/>
      <c r="AK12" s="809"/>
      <c r="AL12" s="809"/>
      <c r="AM12" s="809"/>
      <c r="AN12" s="809"/>
      <c r="AO12" s="809"/>
      <c r="AP12" s="182"/>
      <c r="AQ12" s="182"/>
      <c r="AR12" s="182"/>
      <c r="AS12" s="182"/>
      <c r="AT12" s="182"/>
      <c r="AU12" s="182"/>
      <c r="AV12" s="182"/>
      <c r="AW12" s="182"/>
      <c r="AX12" s="182"/>
      <c r="AY12" s="182"/>
      <c r="AZ12" s="182"/>
      <c r="BA12" s="182"/>
    </row>
    <row r="13" spans="1:53" s="197" customFormat="1" ht="15.75">
      <c r="B13" s="182"/>
      <c r="C13" s="893" t="s">
        <v>69</v>
      </c>
      <c r="D13" s="893"/>
      <c r="E13" s="228">
        <v>2</v>
      </c>
      <c r="F13" s="238"/>
      <c r="G13" s="103">
        <f>E13*$A$10</f>
        <v>4</v>
      </c>
      <c r="H13" s="238"/>
      <c r="I13" s="239" t="s">
        <v>49</v>
      </c>
      <c r="J13" s="228">
        <f>IF(I13="Y",G13,0)</f>
        <v>4</v>
      </c>
      <c r="K13" s="146"/>
      <c r="L13" s="241"/>
      <c r="M13" s="242" t="s">
        <v>9</v>
      </c>
      <c r="N13" s="238"/>
      <c r="O13" s="244" t="s">
        <v>21</v>
      </c>
      <c r="P13" s="245">
        <v>2</v>
      </c>
      <c r="Q13" s="238"/>
      <c r="R13" s="111" t="s">
        <v>49</v>
      </c>
      <c r="S13" s="238"/>
      <c r="T13" s="108">
        <f t="shared" si="0"/>
        <v>2</v>
      </c>
      <c r="U13" s="238"/>
      <c r="V13" s="642" t="s">
        <v>49</v>
      </c>
      <c r="W13" s="247">
        <f t="shared" si="1"/>
        <v>2</v>
      </c>
      <c r="X13" s="185">
        <f>IF(OR(R13="N",W13&gt;0),1,0)</f>
        <v>1</v>
      </c>
      <c r="Y13" s="185"/>
      <c r="Z13" s="249"/>
      <c r="AA13" s="250">
        <f>K17</f>
        <v>1</v>
      </c>
      <c r="AB13" s="182"/>
      <c r="AC13" s="182"/>
      <c r="AD13" s="182"/>
      <c r="AE13" s="182"/>
      <c r="AF13" s="182"/>
      <c r="AG13" s="182"/>
      <c r="AH13" s="182"/>
      <c r="AI13" s="809"/>
      <c r="AJ13" s="809"/>
      <c r="AK13" s="809"/>
      <c r="AL13" s="809"/>
      <c r="AM13" s="809"/>
      <c r="AN13" s="809"/>
      <c r="AO13" s="809"/>
      <c r="AP13" s="182"/>
      <c r="AQ13" s="182"/>
      <c r="AR13" s="182"/>
      <c r="AS13" s="182"/>
      <c r="AT13" s="182"/>
      <c r="AU13" s="182"/>
      <c r="AV13" s="182"/>
      <c r="AW13" s="182"/>
      <c r="AX13" s="182"/>
      <c r="AY13" s="182"/>
      <c r="AZ13" s="182"/>
      <c r="BA13" s="182"/>
    </row>
    <row r="14" spans="1:53" s="197" customFormat="1" ht="15.75">
      <c r="B14" s="182"/>
      <c r="C14" s="182"/>
      <c r="D14" s="251" t="s">
        <v>56</v>
      </c>
      <c r="E14" s="219"/>
      <c r="F14" s="159"/>
      <c r="G14" s="121">
        <f>SUM(G11:G13)</f>
        <v>8</v>
      </c>
      <c r="H14" s="159"/>
      <c r="I14" s="122">
        <f>SUM(J11:J13)</f>
        <v>8</v>
      </c>
      <c r="J14" s="252"/>
      <c r="K14" s="146"/>
      <c r="L14" s="241"/>
      <c r="M14" s="242" t="s">
        <v>6</v>
      </c>
      <c r="N14" s="238"/>
      <c r="O14" s="253"/>
      <c r="P14" s="245">
        <v>2</v>
      </c>
      <c r="Q14" s="238"/>
      <c r="R14" s="111" t="s">
        <v>49</v>
      </c>
      <c r="S14" s="238"/>
      <c r="T14" s="108">
        <f t="shared" si="0"/>
        <v>2</v>
      </c>
      <c r="U14" s="238"/>
      <c r="V14" s="246" t="s">
        <v>50</v>
      </c>
      <c r="W14" s="247">
        <f t="shared" si="1"/>
        <v>0</v>
      </c>
      <c r="X14" s="185"/>
      <c r="Y14" s="185"/>
      <c r="Z14" s="249"/>
      <c r="AA14" s="250">
        <f>K28</f>
        <v>1</v>
      </c>
      <c r="AB14" s="182"/>
      <c r="AC14" s="182"/>
      <c r="AD14" s="182"/>
      <c r="AE14" s="182"/>
      <c r="AF14" s="182"/>
      <c r="AG14" s="182"/>
      <c r="AH14" s="182"/>
      <c r="AI14" s="810" t="s">
        <v>171</v>
      </c>
      <c r="AJ14" s="810"/>
      <c r="AK14" s="810"/>
      <c r="AL14" s="810"/>
      <c r="AM14" s="810"/>
      <c r="AN14" s="810"/>
      <c r="AO14" s="810"/>
      <c r="AP14" s="182"/>
      <c r="AQ14" s="182"/>
      <c r="AR14" s="182"/>
      <c r="AS14" s="182"/>
      <c r="AT14" s="182"/>
      <c r="AU14" s="182"/>
      <c r="AV14" s="182"/>
      <c r="AW14" s="182"/>
      <c r="AX14" s="182"/>
      <c r="AY14" s="182"/>
      <c r="AZ14" s="182"/>
      <c r="BA14" s="182"/>
    </row>
    <row r="15" spans="1:53" s="197" customFormat="1" ht="15.75">
      <c r="B15" s="182"/>
      <c r="C15" s="254"/>
      <c r="D15" s="254"/>
      <c r="E15" s="254"/>
      <c r="F15" s="254"/>
      <c r="G15" s="254"/>
      <c r="H15" s="254"/>
      <c r="I15" s="254"/>
      <c r="J15" s="254"/>
      <c r="K15" s="146"/>
      <c r="L15" s="241"/>
      <c r="M15" s="242" t="s">
        <v>14</v>
      </c>
      <c r="N15" s="238"/>
      <c r="O15" s="244" t="s">
        <v>21</v>
      </c>
      <c r="P15" s="245">
        <v>2</v>
      </c>
      <c r="Q15" s="238"/>
      <c r="R15" s="111" t="s">
        <v>49</v>
      </c>
      <c r="S15" s="238"/>
      <c r="T15" s="108">
        <f t="shared" si="0"/>
        <v>2</v>
      </c>
      <c r="U15" s="238"/>
      <c r="V15" s="642" t="s">
        <v>49</v>
      </c>
      <c r="W15" s="247">
        <f t="shared" si="1"/>
        <v>2</v>
      </c>
      <c r="X15" s="185">
        <f>IF(OR(R15="N",W15&gt;0),1,0)</f>
        <v>1</v>
      </c>
      <c r="Y15" s="185"/>
      <c r="Z15" s="249"/>
      <c r="AA15" s="250">
        <f>SUM(K34:K36)</f>
        <v>2</v>
      </c>
      <c r="AB15" s="182"/>
      <c r="AC15" s="182"/>
      <c r="AD15" s="182"/>
      <c r="AE15" s="182"/>
      <c r="AF15" s="182"/>
      <c r="AG15" s="224" t="s">
        <v>77</v>
      </c>
      <c r="AH15" s="182"/>
      <c r="AI15" s="810"/>
      <c r="AJ15" s="810"/>
      <c r="AK15" s="810"/>
      <c r="AL15" s="810"/>
      <c r="AM15" s="810"/>
      <c r="AN15" s="810"/>
      <c r="AO15" s="810"/>
      <c r="AP15" s="182"/>
      <c r="AQ15" s="182"/>
      <c r="AR15" s="182"/>
      <c r="AS15" s="182"/>
      <c r="AT15" s="182"/>
      <c r="AU15" s="182"/>
      <c r="AV15" s="182"/>
      <c r="AW15" s="182"/>
      <c r="AX15" s="182"/>
      <c r="AY15" s="182"/>
      <c r="AZ15" s="182"/>
      <c r="BA15" s="182"/>
    </row>
    <row r="16" spans="1:53" s="197" customFormat="1" ht="18.75">
      <c r="A16" s="223">
        <v>2</v>
      </c>
      <c r="B16" s="224"/>
      <c r="C16" s="225" t="s">
        <v>70</v>
      </c>
      <c r="D16" s="255"/>
      <c r="E16" s="182"/>
      <c r="F16" s="256"/>
      <c r="G16" s="257" t="s">
        <v>3</v>
      </c>
      <c r="H16" s="256"/>
      <c r="I16" s="258"/>
      <c r="J16" s="228"/>
      <c r="K16" s="146"/>
      <c r="L16" s="241"/>
      <c r="M16" s="242" t="s">
        <v>22</v>
      </c>
      <c r="N16" s="238"/>
      <c r="O16" s="253"/>
      <c r="P16" s="245">
        <v>2</v>
      </c>
      <c r="Q16" s="238"/>
      <c r="R16" s="111" t="s">
        <v>49</v>
      </c>
      <c r="S16" s="238"/>
      <c r="T16" s="108">
        <f t="shared" si="0"/>
        <v>2</v>
      </c>
      <c r="U16" s="238"/>
      <c r="V16" s="246" t="s">
        <v>50</v>
      </c>
      <c r="W16" s="247">
        <f t="shared" si="1"/>
        <v>0</v>
      </c>
      <c r="X16" s="185"/>
      <c r="Y16" s="185"/>
      <c r="Z16" s="249"/>
      <c r="AA16" s="250">
        <f>SUM(K40:K46)</f>
        <v>3</v>
      </c>
      <c r="AB16" s="182"/>
      <c r="AC16" s="182"/>
      <c r="AD16" s="182"/>
      <c r="AE16" s="182"/>
      <c r="AF16" s="182"/>
      <c r="AG16" s="182"/>
      <c r="AH16" s="182"/>
      <c r="AI16" s="810"/>
      <c r="AJ16" s="810"/>
      <c r="AK16" s="810"/>
      <c r="AL16" s="810"/>
      <c r="AM16" s="810"/>
      <c r="AN16" s="810"/>
      <c r="AO16" s="810"/>
      <c r="AP16" s="182"/>
      <c r="AQ16" s="182"/>
      <c r="AR16" s="182"/>
      <c r="AS16" s="182"/>
      <c r="AT16" s="182"/>
      <c r="AU16" s="182"/>
      <c r="AV16" s="182"/>
      <c r="AW16" s="182"/>
      <c r="AX16" s="182"/>
      <c r="AY16" s="182"/>
      <c r="AZ16" s="182"/>
      <c r="BA16" s="182"/>
    </row>
    <row r="17" spans="1:53" s="197" customFormat="1" ht="15.75">
      <c r="B17" s="182"/>
      <c r="C17" s="894" t="s">
        <v>4</v>
      </c>
      <c r="D17" s="894"/>
      <c r="E17" s="259">
        <v>1</v>
      </c>
      <c r="F17" s="106"/>
      <c r="G17" s="104">
        <f>E17*$A$16</f>
        <v>2</v>
      </c>
      <c r="H17" s="106"/>
      <c r="I17" s="239" t="s">
        <v>50</v>
      </c>
      <c r="J17" s="228">
        <f>IF(I17="Y",G17,0)</f>
        <v>0</v>
      </c>
      <c r="K17" s="145">
        <f>IF(OR(J17,J18,J19,J20,J21&gt;0),1,0)</f>
        <v>1</v>
      </c>
      <c r="M17" s="242" t="s">
        <v>36</v>
      </c>
      <c r="N17" s="238"/>
      <c r="O17" s="244" t="s">
        <v>21</v>
      </c>
      <c r="P17" s="245">
        <v>2</v>
      </c>
      <c r="Q17" s="238"/>
      <c r="R17" s="111" t="s">
        <v>49</v>
      </c>
      <c r="S17" s="238"/>
      <c r="T17" s="108">
        <f t="shared" si="0"/>
        <v>2</v>
      </c>
      <c r="U17" s="238"/>
      <c r="V17" s="642" t="s">
        <v>49</v>
      </c>
      <c r="W17" s="247">
        <f t="shared" si="1"/>
        <v>2</v>
      </c>
      <c r="X17" s="185">
        <f>IF(OR(R17="N",W17&gt;0),1,0)</f>
        <v>1</v>
      </c>
      <c r="Y17" s="185"/>
      <c r="Z17" s="249"/>
      <c r="AA17" s="250">
        <f>SUM(K50:K52)</f>
        <v>2</v>
      </c>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row>
    <row r="18" spans="1:53" s="197" customFormat="1" ht="15.75">
      <c r="B18" s="182"/>
      <c r="C18" s="894" t="s">
        <v>42</v>
      </c>
      <c r="D18" s="894"/>
      <c r="E18" s="259">
        <v>2</v>
      </c>
      <c r="F18" s="106"/>
      <c r="G18" s="104">
        <f>E18*$A$16</f>
        <v>4</v>
      </c>
      <c r="H18" s="106"/>
      <c r="I18" s="239" t="s">
        <v>50</v>
      </c>
      <c r="J18" s="228">
        <f>IF(I18="Y",G18,0)</f>
        <v>0</v>
      </c>
      <c r="K18" s="145"/>
      <c r="M18" s="242" t="s">
        <v>7</v>
      </c>
      <c r="N18" s="238"/>
      <c r="O18" s="253"/>
      <c r="P18" s="245">
        <v>1</v>
      </c>
      <c r="Q18" s="238"/>
      <c r="R18" s="111" t="s">
        <v>49</v>
      </c>
      <c r="S18" s="238"/>
      <c r="T18" s="108">
        <f t="shared" si="0"/>
        <v>1</v>
      </c>
      <c r="U18" s="238"/>
      <c r="V18" s="246" t="s">
        <v>50</v>
      </c>
      <c r="W18" s="247">
        <f t="shared" si="1"/>
        <v>0</v>
      </c>
      <c r="X18" s="185"/>
      <c r="Y18" s="185"/>
      <c r="Z18" s="185"/>
      <c r="AA18" s="250">
        <f>X12</f>
        <v>1</v>
      </c>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row>
    <row r="19" spans="1:53" s="197" customFormat="1" ht="15.75">
      <c r="B19" s="182"/>
      <c r="C19" s="895" t="s">
        <v>5</v>
      </c>
      <c r="D19" s="895"/>
      <c r="E19" s="260">
        <v>3</v>
      </c>
      <c r="F19" s="106"/>
      <c r="G19" s="104">
        <f>E19*$A$16</f>
        <v>6</v>
      </c>
      <c r="H19" s="106"/>
      <c r="I19" s="239" t="s">
        <v>49</v>
      </c>
      <c r="J19" s="228">
        <f>IF(I19="Y",G19,0)</f>
        <v>6</v>
      </c>
      <c r="K19" s="145"/>
      <c r="M19" s="242" t="s">
        <v>41</v>
      </c>
      <c r="N19" s="238"/>
      <c r="O19" s="253"/>
      <c r="P19" s="245">
        <v>1</v>
      </c>
      <c r="Q19" s="238"/>
      <c r="R19" s="111" t="s">
        <v>49</v>
      </c>
      <c r="S19" s="238"/>
      <c r="T19" s="108">
        <f t="shared" si="0"/>
        <v>1</v>
      </c>
      <c r="U19" s="238"/>
      <c r="V19" s="246" t="s">
        <v>50</v>
      </c>
      <c r="W19" s="247">
        <f t="shared" si="1"/>
        <v>0</v>
      </c>
      <c r="X19" s="185"/>
      <c r="Y19" s="185"/>
      <c r="Z19" s="185"/>
      <c r="AA19" s="250">
        <f>X13</f>
        <v>1</v>
      </c>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row>
    <row r="20" spans="1:53" s="197" customFormat="1" ht="15.75">
      <c r="A20" s="181"/>
      <c r="B20" s="182"/>
      <c r="C20" s="895" t="s">
        <v>87</v>
      </c>
      <c r="D20" s="895"/>
      <c r="E20" s="261">
        <v>4</v>
      </c>
      <c r="F20" s="181"/>
      <c r="G20" s="105">
        <f>E20*$A$16</f>
        <v>8</v>
      </c>
      <c r="H20" s="181"/>
      <c r="I20" s="246" t="s">
        <v>50</v>
      </c>
      <c r="J20" s="228">
        <f>IF(I20="Y",G20,0)</f>
        <v>0</v>
      </c>
      <c r="K20" s="145"/>
      <c r="M20" s="242" t="s">
        <v>40</v>
      </c>
      <c r="N20" s="238"/>
      <c r="O20" s="253"/>
      <c r="P20" s="245">
        <v>1</v>
      </c>
      <c r="Q20" s="238"/>
      <c r="R20" s="111" t="s">
        <v>49</v>
      </c>
      <c r="S20" s="238"/>
      <c r="T20" s="108">
        <f t="shared" si="0"/>
        <v>1</v>
      </c>
      <c r="U20" s="238"/>
      <c r="V20" s="642" t="s">
        <v>50</v>
      </c>
      <c r="W20" s="247">
        <f t="shared" si="1"/>
        <v>0</v>
      </c>
      <c r="X20" s="185">
        <f>IF(OR(R20="N",W20&gt;0),1,0)</f>
        <v>0</v>
      </c>
      <c r="Y20" s="185"/>
      <c r="Z20" s="185"/>
      <c r="AA20" s="250">
        <f>X15</f>
        <v>1</v>
      </c>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row>
    <row r="21" spans="1:53" s="197" customFormat="1" ht="15.75">
      <c r="B21" s="182"/>
      <c r="C21" s="896" t="s">
        <v>161</v>
      </c>
      <c r="D21" s="896"/>
      <c r="E21" s="260">
        <v>6</v>
      </c>
      <c r="F21" s="106"/>
      <c r="G21" s="104">
        <f>E21*$A$16</f>
        <v>12</v>
      </c>
      <c r="H21" s="106"/>
      <c r="I21" s="246" t="s">
        <v>50</v>
      </c>
      <c r="J21" s="228">
        <f>IF(I21="Y",G21,0)</f>
        <v>0</v>
      </c>
      <c r="K21" s="145"/>
      <c r="M21" s="242" t="s">
        <v>15</v>
      </c>
      <c r="N21" s="238"/>
      <c r="O21" s="253"/>
      <c r="P21" s="245">
        <v>1</v>
      </c>
      <c r="Q21" s="238"/>
      <c r="R21" s="111" t="s">
        <v>49</v>
      </c>
      <c r="S21" s="238"/>
      <c r="T21" s="108">
        <f t="shared" si="0"/>
        <v>1</v>
      </c>
      <c r="U21" s="238"/>
      <c r="V21" s="246" t="s">
        <v>50</v>
      </c>
      <c r="W21" s="247">
        <f t="shared" si="1"/>
        <v>0</v>
      </c>
      <c r="X21" s="185"/>
      <c r="Y21" s="185"/>
      <c r="Z21" s="185"/>
      <c r="AA21" s="250">
        <f>X17</f>
        <v>1</v>
      </c>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row>
    <row r="22" spans="1:53" s="197" customFormat="1" ht="15.75">
      <c r="B22" s="182"/>
      <c r="C22" s="885" t="s">
        <v>72</v>
      </c>
      <c r="D22" s="886"/>
      <c r="E22" s="181"/>
      <c r="F22" s="181"/>
      <c r="G22" s="262"/>
      <c r="H22" s="262"/>
      <c r="I22" s="263"/>
      <c r="J22" s="228"/>
      <c r="K22" s="145"/>
      <c r="M22" s="242" t="s">
        <v>10</v>
      </c>
      <c r="N22" s="238"/>
      <c r="O22" s="244" t="s">
        <v>21</v>
      </c>
      <c r="P22" s="245">
        <v>1</v>
      </c>
      <c r="Q22" s="238"/>
      <c r="R22" s="111" t="s">
        <v>49</v>
      </c>
      <c r="S22" s="238"/>
      <c r="T22" s="108">
        <f t="shared" si="0"/>
        <v>1</v>
      </c>
      <c r="U22" s="238"/>
      <c r="V22" s="642" t="s">
        <v>49</v>
      </c>
      <c r="W22" s="247">
        <f t="shared" si="1"/>
        <v>1</v>
      </c>
      <c r="X22" s="185">
        <f>IF(OR(R22="N",W22&gt;0),1,0)</f>
        <v>1</v>
      </c>
      <c r="Y22" s="185"/>
      <c r="Z22" s="185"/>
      <c r="AA22" s="250">
        <v>1</v>
      </c>
      <c r="AB22" s="182" t="s">
        <v>116</v>
      </c>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row>
    <row r="23" spans="1:53" s="197" customFormat="1" ht="15.75">
      <c r="B23" s="182"/>
      <c r="C23" s="885" t="s">
        <v>73</v>
      </c>
      <c r="D23" s="886"/>
      <c r="E23" s="182"/>
      <c r="F23" s="181"/>
      <c r="G23" s="262"/>
      <c r="H23" s="262"/>
      <c r="I23" s="263"/>
      <c r="J23" s="228"/>
      <c r="K23" s="145"/>
      <c r="M23" s="242" t="s">
        <v>8</v>
      </c>
      <c r="N23" s="238"/>
      <c r="O23" s="244" t="s">
        <v>21</v>
      </c>
      <c r="P23" s="245">
        <v>1</v>
      </c>
      <c r="Q23" s="238"/>
      <c r="R23" s="111" t="s">
        <v>49</v>
      </c>
      <c r="S23" s="238"/>
      <c r="T23" s="108">
        <f t="shared" si="0"/>
        <v>1</v>
      </c>
      <c r="U23" s="238"/>
      <c r="V23" s="642" t="s">
        <v>49</v>
      </c>
      <c r="W23" s="247">
        <f t="shared" si="1"/>
        <v>1</v>
      </c>
      <c r="X23" s="185">
        <f>IF(OR(R23="N",W23&gt;0),1,0)</f>
        <v>1</v>
      </c>
      <c r="Y23" s="185"/>
      <c r="Z23" s="185"/>
      <c r="AA23" s="250">
        <f>X22</f>
        <v>1</v>
      </c>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s="197" customFormat="1" ht="16.5" thickBot="1">
      <c r="B24" s="182"/>
      <c r="C24" s="885" t="s">
        <v>88</v>
      </c>
      <c r="D24" s="886"/>
      <c r="E24" s="182"/>
      <c r="F24" s="181"/>
      <c r="G24" s="262"/>
      <c r="H24" s="262"/>
      <c r="I24" s="263"/>
      <c r="J24" s="228"/>
      <c r="K24" s="145"/>
      <c r="M24" s="242" t="s">
        <v>37</v>
      </c>
      <c r="N24" s="238"/>
      <c r="O24" s="253"/>
      <c r="P24" s="245">
        <v>1</v>
      </c>
      <c r="Q24" s="238"/>
      <c r="R24" s="111" t="s">
        <v>49</v>
      </c>
      <c r="S24" s="238"/>
      <c r="T24" s="108">
        <f t="shared" si="0"/>
        <v>1</v>
      </c>
      <c r="U24" s="238"/>
      <c r="V24" s="246" t="s">
        <v>50</v>
      </c>
      <c r="W24" s="247">
        <f t="shared" si="1"/>
        <v>0</v>
      </c>
      <c r="X24" s="185"/>
      <c r="Y24" s="185"/>
      <c r="Z24" s="185"/>
      <c r="AA24" s="264">
        <f>X23</f>
        <v>1</v>
      </c>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s="197" customFormat="1" ht="16.5" thickBot="1">
      <c r="B25" s="182"/>
      <c r="C25" s="897" t="s">
        <v>74</v>
      </c>
      <c r="D25" s="898"/>
      <c r="E25" s="182"/>
      <c r="F25" s="181"/>
      <c r="G25" s="262"/>
      <c r="H25" s="262"/>
      <c r="I25" s="263"/>
      <c r="J25" s="228"/>
      <c r="K25" s="145"/>
      <c r="M25" s="242" t="s">
        <v>59</v>
      </c>
      <c r="N25" s="238"/>
      <c r="O25" s="253"/>
      <c r="P25" s="245">
        <v>0.5</v>
      </c>
      <c r="Q25" s="238"/>
      <c r="R25" s="111" t="s">
        <v>49</v>
      </c>
      <c r="S25" s="238"/>
      <c r="T25" s="108">
        <f t="shared" si="0"/>
        <v>0.5</v>
      </c>
      <c r="U25" s="238"/>
      <c r="V25" s="246" t="s">
        <v>50</v>
      </c>
      <c r="W25" s="247">
        <f t="shared" si="1"/>
        <v>0</v>
      </c>
      <c r="X25" s="185"/>
      <c r="Y25" s="185"/>
      <c r="Z25" s="185"/>
      <c r="AA25" s="265">
        <f>MIN(AA12:AA24)</f>
        <v>1</v>
      </c>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s="197" customFormat="1" ht="15.75">
      <c r="B26" s="182"/>
      <c r="C26" s="643" t="s">
        <v>157</v>
      </c>
      <c r="D26" s="251" t="s">
        <v>56</v>
      </c>
      <c r="E26" s="182"/>
      <c r="F26" s="159"/>
      <c r="G26" s="121">
        <f>MAX(G17:G21)</f>
        <v>12</v>
      </c>
      <c r="H26" s="159"/>
      <c r="I26" s="122">
        <f>MAX(J17:J21)</f>
        <v>6</v>
      </c>
      <c r="J26" s="228"/>
      <c r="K26" s="145"/>
      <c r="M26" s="242" t="s">
        <v>11</v>
      </c>
      <c r="N26" s="238"/>
      <c r="O26" s="253"/>
      <c r="P26" s="245">
        <v>0.5</v>
      </c>
      <c r="Q26" s="238"/>
      <c r="R26" s="111" t="s">
        <v>49</v>
      </c>
      <c r="S26" s="238"/>
      <c r="T26" s="108">
        <f t="shared" si="0"/>
        <v>0.5</v>
      </c>
      <c r="U26" s="238"/>
      <c r="V26" s="246" t="s">
        <v>50</v>
      </c>
      <c r="W26" s="247">
        <f t="shared" si="1"/>
        <v>0</v>
      </c>
      <c r="X26" s="185"/>
      <c r="Y26" s="185"/>
      <c r="Z26" s="185"/>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row>
    <row r="27" spans="1:53" s="197" customFormat="1" ht="37.5" customHeight="1">
      <c r="A27" s="223">
        <v>2</v>
      </c>
      <c r="B27" s="224"/>
      <c r="C27" s="899" t="s">
        <v>89</v>
      </c>
      <c r="D27" s="899"/>
      <c r="E27" s="182"/>
      <c r="F27" s="256"/>
      <c r="G27" s="286" t="s">
        <v>2</v>
      </c>
      <c r="H27" s="256"/>
      <c r="I27" s="258"/>
      <c r="J27" s="228"/>
      <c r="K27" s="145"/>
      <c r="M27" s="242" t="s">
        <v>13</v>
      </c>
      <c r="N27" s="238"/>
      <c r="O27" s="253"/>
      <c r="P27" s="245">
        <v>0.5</v>
      </c>
      <c r="Q27" s="238"/>
      <c r="R27" s="111" t="s">
        <v>49</v>
      </c>
      <c r="S27" s="238"/>
      <c r="T27" s="108">
        <f t="shared" si="0"/>
        <v>0.5</v>
      </c>
      <c r="U27" s="238"/>
      <c r="V27" s="246" t="s">
        <v>50</v>
      </c>
      <c r="W27" s="247">
        <f t="shared" si="1"/>
        <v>0</v>
      </c>
      <c r="X27" s="185"/>
      <c r="Y27" s="185"/>
      <c r="Z27" s="185"/>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row>
    <row r="28" spans="1:53" s="197" customFormat="1" ht="15.75">
      <c r="A28" s="223"/>
      <c r="B28" s="224"/>
      <c r="C28" s="895" t="s">
        <v>160</v>
      </c>
      <c r="D28" s="895"/>
      <c r="E28" s="266">
        <v>2</v>
      </c>
      <c r="F28" s="238"/>
      <c r="G28" s="103">
        <f>E28*$A$27</f>
        <v>4</v>
      </c>
      <c r="H28" s="238"/>
      <c r="I28" s="239" t="s">
        <v>49</v>
      </c>
      <c r="J28" s="228">
        <f>IF(I28="Y",G28,0)</f>
        <v>4</v>
      </c>
      <c r="K28" s="145">
        <f>IF(OR(J28,J29,J30&gt;0),1,0)</f>
        <v>1</v>
      </c>
      <c r="M28" s="242" t="s">
        <v>12</v>
      </c>
      <c r="N28" s="267"/>
      <c r="O28" s="253"/>
      <c r="P28" s="245">
        <v>0.5</v>
      </c>
      <c r="Q28" s="267"/>
      <c r="R28" s="111" t="s">
        <v>49</v>
      </c>
      <c r="S28" s="267"/>
      <c r="T28" s="108">
        <f>IF(R28="Y",P28*$L$10,"")</f>
        <v>0.5</v>
      </c>
      <c r="U28" s="267"/>
      <c r="V28" s="246" t="s">
        <v>50</v>
      </c>
      <c r="W28" s="247">
        <f>IF(V28="Y", T28, 0)</f>
        <v>0</v>
      </c>
      <c r="X28" s="185"/>
      <c r="Y28" s="185"/>
      <c r="Z28" s="185"/>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row>
    <row r="29" spans="1:53" s="197" customFormat="1" ht="18.75">
      <c r="B29" s="182"/>
      <c r="C29" s="895" t="s">
        <v>44</v>
      </c>
      <c r="D29" s="895"/>
      <c r="E29" s="266">
        <v>2</v>
      </c>
      <c r="F29" s="238"/>
      <c r="G29" s="103">
        <f>E29*$A$27</f>
        <v>4</v>
      </c>
      <c r="H29" s="238"/>
      <c r="I29" s="239" t="s">
        <v>50</v>
      </c>
      <c r="J29" s="228">
        <f>IF(I29="Y",G29,0)</f>
        <v>0</v>
      </c>
      <c r="K29" s="145"/>
      <c r="M29" s="230" t="s">
        <v>25</v>
      </c>
      <c r="N29" s="262"/>
      <c r="O29" s="268"/>
      <c r="P29" s="262"/>
      <c r="Q29" s="262"/>
      <c r="R29" s="269"/>
      <c r="S29" s="262"/>
      <c r="T29" s="270"/>
      <c r="U29" s="262"/>
      <c r="V29" s="258"/>
      <c r="W29" s="271"/>
      <c r="X29" s="185"/>
      <c r="Y29" s="185"/>
      <c r="Z29" s="185"/>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row>
    <row r="30" spans="1:53" s="197" customFormat="1" ht="17.25" customHeight="1">
      <c r="B30" s="182"/>
      <c r="C30" s="903" t="s">
        <v>79</v>
      </c>
      <c r="D30" s="904"/>
      <c r="E30" s="272">
        <v>1</v>
      </c>
      <c r="F30" s="273"/>
      <c r="G30" s="868">
        <f>E30*$A$27</f>
        <v>2</v>
      </c>
      <c r="H30" s="274"/>
      <c r="I30" s="901" t="s">
        <v>50</v>
      </c>
      <c r="J30" s="228">
        <f>IF(I30="Y",G30,0)</f>
        <v>0</v>
      </c>
      <c r="K30" s="145"/>
      <c r="M30" s="275" t="s">
        <v>28</v>
      </c>
      <c r="N30" s="243"/>
      <c r="O30" s="276"/>
      <c r="P30" s="245">
        <v>2</v>
      </c>
      <c r="Q30" s="243"/>
      <c r="R30" s="111" t="s">
        <v>49</v>
      </c>
      <c r="S30" s="243"/>
      <c r="T30" s="108">
        <f t="shared" ref="T30:T36" si="2">IF(R30="Y",P30*$L$10,"")</f>
        <v>2</v>
      </c>
      <c r="U30" s="243"/>
      <c r="V30" s="246" t="s">
        <v>50</v>
      </c>
      <c r="W30" s="247">
        <f t="shared" ref="W30:W36" si="3">IF(V30="Y", T30, 0)</f>
        <v>0</v>
      </c>
      <c r="X30" s="185"/>
      <c r="Y30" s="185"/>
      <c r="Z30" s="185"/>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row>
    <row r="31" spans="1:53" s="197" customFormat="1" ht="16.5" customHeight="1">
      <c r="B31" s="182"/>
      <c r="C31" s="905"/>
      <c r="D31" s="906"/>
      <c r="E31" s="181"/>
      <c r="F31" s="181"/>
      <c r="G31" s="869"/>
      <c r="H31" s="181"/>
      <c r="I31" s="902"/>
      <c r="J31" s="277"/>
      <c r="K31" s="145"/>
      <c r="M31" s="275" t="s">
        <v>20</v>
      </c>
      <c r="N31" s="238"/>
      <c r="O31" s="276"/>
      <c r="P31" s="245">
        <v>1</v>
      </c>
      <c r="Q31" s="238"/>
      <c r="R31" s="111" t="s">
        <v>49</v>
      </c>
      <c r="S31" s="238"/>
      <c r="T31" s="108">
        <f t="shared" si="2"/>
        <v>1</v>
      </c>
      <c r="U31" s="238"/>
      <c r="V31" s="246" t="s">
        <v>50</v>
      </c>
      <c r="W31" s="247">
        <f t="shared" si="3"/>
        <v>0</v>
      </c>
      <c r="X31" s="185"/>
      <c r="Y31" s="185"/>
      <c r="Z31" s="185"/>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row>
    <row r="32" spans="1:53" s="197" customFormat="1" ht="15.75">
      <c r="B32" s="182"/>
      <c r="C32" s="643" t="s">
        <v>157</v>
      </c>
      <c r="D32" s="124" t="s">
        <v>56</v>
      </c>
      <c r="E32" s="182">
        <f>SUM(E28:E30)</f>
        <v>5</v>
      </c>
      <c r="F32" s="278"/>
      <c r="G32" s="124">
        <f>SUM(G28:G30)</f>
        <v>10</v>
      </c>
      <c r="H32" s="278"/>
      <c r="I32" s="122">
        <f>SUM(J28:J30)</f>
        <v>4</v>
      </c>
      <c r="J32" s="228"/>
      <c r="K32" s="145"/>
      <c r="M32" s="275" t="s">
        <v>17</v>
      </c>
      <c r="N32" s="238"/>
      <c r="O32" s="276"/>
      <c r="P32" s="245">
        <v>1</v>
      </c>
      <c r="Q32" s="238"/>
      <c r="R32" s="111" t="s">
        <v>49</v>
      </c>
      <c r="S32" s="238"/>
      <c r="T32" s="108">
        <f t="shared" si="2"/>
        <v>1</v>
      </c>
      <c r="U32" s="238"/>
      <c r="V32" s="246" t="s">
        <v>50</v>
      </c>
      <c r="W32" s="247">
        <f t="shared" si="3"/>
        <v>0</v>
      </c>
      <c r="X32" s="185"/>
      <c r="Y32" s="185"/>
      <c r="Z32" s="185"/>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row>
    <row r="33" spans="1:53" s="197" customFormat="1" ht="54.75" customHeight="1">
      <c r="A33" s="223">
        <v>2</v>
      </c>
      <c r="B33" s="224"/>
      <c r="C33" s="899" t="s">
        <v>90</v>
      </c>
      <c r="D33" s="899"/>
      <c r="E33" s="182"/>
      <c r="F33" s="256"/>
      <c r="G33" s="257" t="s">
        <v>2</v>
      </c>
      <c r="H33" s="256"/>
      <c r="I33" s="258"/>
      <c r="J33" s="228"/>
      <c r="K33" s="145"/>
      <c r="M33" s="275" t="s">
        <v>19</v>
      </c>
      <c r="N33" s="238"/>
      <c r="O33" s="276"/>
      <c r="P33" s="245">
        <v>1</v>
      </c>
      <c r="Q33" s="238"/>
      <c r="R33" s="111" t="s">
        <v>49</v>
      </c>
      <c r="S33" s="238"/>
      <c r="T33" s="108">
        <f t="shared" si="2"/>
        <v>1</v>
      </c>
      <c r="U33" s="238"/>
      <c r="V33" s="246" t="s">
        <v>50</v>
      </c>
      <c r="W33" s="247">
        <f t="shared" si="3"/>
        <v>0</v>
      </c>
      <c r="X33" s="185"/>
      <c r="Y33" s="185"/>
      <c r="Z33" s="185"/>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row>
    <row r="34" spans="1:53" s="197" customFormat="1" ht="31.5" customHeight="1">
      <c r="B34" s="182"/>
      <c r="C34" s="900" t="s">
        <v>80</v>
      </c>
      <c r="D34" s="900"/>
      <c r="E34" s="260">
        <v>0</v>
      </c>
      <c r="F34" s="106"/>
      <c r="G34" s="104">
        <f>E34*$A$33</f>
        <v>0</v>
      </c>
      <c r="H34" s="106"/>
      <c r="I34" s="239" t="s">
        <v>49</v>
      </c>
      <c r="J34" s="228">
        <f>IF(I34="Y",G34,0)</f>
        <v>0</v>
      </c>
      <c r="K34" s="145">
        <f>IF(I34="Y",1,0)</f>
        <v>1</v>
      </c>
      <c r="M34" s="275" t="s">
        <v>18</v>
      </c>
      <c r="N34" s="238"/>
      <c r="O34" s="276"/>
      <c r="P34" s="245">
        <v>1</v>
      </c>
      <c r="Q34" s="238"/>
      <c r="R34" s="111" t="s">
        <v>49</v>
      </c>
      <c r="S34" s="238"/>
      <c r="T34" s="108">
        <f t="shared" si="2"/>
        <v>1</v>
      </c>
      <c r="U34" s="238"/>
      <c r="V34" s="246" t="s">
        <v>50</v>
      </c>
      <c r="W34" s="247">
        <f t="shared" si="3"/>
        <v>0</v>
      </c>
      <c r="X34" s="185"/>
      <c r="Y34" s="185"/>
      <c r="Z34" s="185"/>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row>
    <row r="35" spans="1:53" s="197" customFormat="1" ht="31.5" customHeight="1">
      <c r="B35" s="182"/>
      <c r="C35" s="824" t="s">
        <v>156</v>
      </c>
      <c r="D35" s="824"/>
      <c r="E35" s="260">
        <v>2.5</v>
      </c>
      <c r="F35" s="106"/>
      <c r="G35" s="104">
        <f>E35*$A$33</f>
        <v>5</v>
      </c>
      <c r="H35" s="106"/>
      <c r="I35" s="239" t="s">
        <v>50</v>
      </c>
      <c r="J35" s="228">
        <f>IF(I35="Y",G35,0)</f>
        <v>0</v>
      </c>
      <c r="K35" s="145">
        <f>IF(I35="Y",1,0)</f>
        <v>0</v>
      </c>
      <c r="M35" s="275" t="s">
        <v>26</v>
      </c>
      <c r="N35" s="238"/>
      <c r="O35" s="276"/>
      <c r="P35" s="245">
        <v>1</v>
      </c>
      <c r="Q35" s="238"/>
      <c r="R35" s="111" t="s">
        <v>49</v>
      </c>
      <c r="S35" s="238"/>
      <c r="T35" s="108">
        <f t="shared" si="2"/>
        <v>1</v>
      </c>
      <c r="U35" s="238"/>
      <c r="V35" s="246" t="s">
        <v>50</v>
      </c>
      <c r="W35" s="247">
        <f t="shared" si="3"/>
        <v>0</v>
      </c>
      <c r="X35" s="185"/>
      <c r="Y35" s="185"/>
      <c r="Z35" s="185"/>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row>
    <row r="36" spans="1:53" s="197" customFormat="1" ht="15.75">
      <c r="B36" s="182"/>
      <c r="C36" s="893" t="s">
        <v>81</v>
      </c>
      <c r="D36" s="893"/>
      <c r="E36" s="279">
        <v>2.5</v>
      </c>
      <c r="F36" s="106"/>
      <c r="G36" s="104">
        <f>E36*$A$33</f>
        <v>5</v>
      </c>
      <c r="H36" s="106"/>
      <c r="I36" s="239" t="s">
        <v>49</v>
      </c>
      <c r="J36" s="228">
        <f>IF(I36="Y",G36,0)</f>
        <v>5</v>
      </c>
      <c r="K36" s="145">
        <f>IF(I36="Y",1,0)</f>
        <v>1</v>
      </c>
      <c r="M36" s="242" t="s">
        <v>16</v>
      </c>
      <c r="N36" s="238"/>
      <c r="O36" s="253"/>
      <c r="P36" s="245">
        <v>0.5</v>
      </c>
      <c r="Q36" s="238"/>
      <c r="R36" s="111" t="s">
        <v>49</v>
      </c>
      <c r="S36" s="238"/>
      <c r="T36" s="108">
        <f t="shared" si="2"/>
        <v>0.5</v>
      </c>
      <c r="U36" s="238"/>
      <c r="V36" s="413" t="s">
        <v>50</v>
      </c>
      <c r="W36" s="247">
        <f t="shared" si="3"/>
        <v>0</v>
      </c>
      <c r="X36" s="185"/>
      <c r="Y36" s="185"/>
      <c r="Z36" s="185"/>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row>
    <row r="37" spans="1:53" s="197" customFormat="1" ht="18.75">
      <c r="B37" s="182"/>
      <c r="C37" s="643" t="s">
        <v>157</v>
      </c>
      <c r="D37" s="124" t="s">
        <v>56</v>
      </c>
      <c r="E37" s="182">
        <f>SUM(E34:E36)</f>
        <v>5</v>
      </c>
      <c r="F37" s="278"/>
      <c r="G37" s="124">
        <f>SUM(G34:G36)</f>
        <v>10</v>
      </c>
      <c r="H37" s="278"/>
      <c r="I37" s="125">
        <f>SUM(J34:J36)</f>
        <v>5</v>
      </c>
      <c r="J37" s="277"/>
      <c r="K37" s="145"/>
      <c r="M37" s="280" t="s">
        <v>32</v>
      </c>
      <c r="N37" s="274"/>
      <c r="O37" s="274"/>
      <c r="P37" s="274"/>
      <c r="Q37" s="274"/>
      <c r="R37" s="281"/>
      <c r="S37" s="274"/>
      <c r="T37" s="282"/>
      <c r="U37" s="274"/>
      <c r="V37" s="263"/>
      <c r="W37" s="271"/>
      <c r="X37" s="185"/>
      <c r="Y37" s="185"/>
      <c r="Z37" s="185"/>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row>
    <row r="38" spans="1:53" s="197" customFormat="1" ht="15.75">
      <c r="B38" s="182"/>
      <c r="C38" s="182"/>
      <c r="D38" s="262"/>
      <c r="E38" s="182"/>
      <c r="F38" s="262"/>
      <c r="G38" s="262"/>
      <c r="H38" s="262"/>
      <c r="I38" s="258"/>
      <c r="J38" s="228"/>
      <c r="K38" s="145"/>
      <c r="M38" s="275" t="s">
        <v>30</v>
      </c>
      <c r="N38" s="238"/>
      <c r="O38" s="276"/>
      <c r="P38" s="245">
        <v>1</v>
      </c>
      <c r="Q38" s="238"/>
      <c r="R38" s="111" t="s">
        <v>49</v>
      </c>
      <c r="S38" s="238"/>
      <c r="T38" s="108">
        <f>IF(R38="Y",P38*$L$10,"")</f>
        <v>1</v>
      </c>
      <c r="U38" s="238"/>
      <c r="V38" s="642" t="s">
        <v>49</v>
      </c>
      <c r="W38" s="247">
        <f>IF(V38="Y", T38, 0)</f>
        <v>1</v>
      </c>
      <c r="X38" s="185"/>
      <c r="Y38" s="185"/>
      <c r="Z38" s="185"/>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row>
    <row r="39" spans="1:53" s="197" customFormat="1" ht="37.5">
      <c r="A39" s="223">
        <v>4</v>
      </c>
      <c r="B39" s="224"/>
      <c r="C39" s="283" t="s">
        <v>158</v>
      </c>
      <c r="D39" s="255"/>
      <c r="E39" s="182"/>
      <c r="F39" s="256"/>
      <c r="G39" s="257" t="s">
        <v>3</v>
      </c>
      <c r="H39" s="256"/>
      <c r="I39" s="258"/>
      <c r="J39" s="228"/>
      <c r="K39" s="145"/>
      <c r="M39" s="275" t="s">
        <v>31</v>
      </c>
      <c r="N39" s="267"/>
      <c r="O39" s="276"/>
      <c r="P39" s="245">
        <v>0.5</v>
      </c>
      <c r="Q39" s="267"/>
      <c r="R39" s="111" t="s">
        <v>49</v>
      </c>
      <c r="S39" s="267"/>
      <c r="T39" s="108">
        <f>IF(R39="Y",P39*$L$10,"")</f>
        <v>0.5</v>
      </c>
      <c r="U39" s="267"/>
      <c r="V39" s="642" t="s">
        <v>49</v>
      </c>
      <c r="W39" s="247">
        <f>IF(V39="Y", T39, 0)</f>
        <v>0.5</v>
      </c>
      <c r="X39" s="185"/>
      <c r="Y39" s="185"/>
      <c r="Z39" s="185"/>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row>
    <row r="40" spans="1:53" s="197" customFormat="1" ht="15.75">
      <c r="B40" s="182"/>
      <c r="C40" s="900" t="s">
        <v>35</v>
      </c>
      <c r="D40" s="900"/>
      <c r="E40" s="260">
        <v>0</v>
      </c>
      <c r="F40" s="106"/>
      <c r="G40" s="104">
        <f t="shared" ref="G40:G46" si="4">E40*$A$39</f>
        <v>0</v>
      </c>
      <c r="H40" s="106"/>
      <c r="I40" s="239" t="s">
        <v>50</v>
      </c>
      <c r="J40" s="228">
        <f t="shared" ref="J40:J46" si="5">IF(I40="Y",G40,0)</f>
        <v>0</v>
      </c>
      <c r="K40" s="145">
        <f t="shared" ref="K40:K46" si="6">IF(I40="Y",1,0)</f>
        <v>0</v>
      </c>
      <c r="M40" s="284" t="s">
        <v>100</v>
      </c>
      <c r="N40" s="182"/>
      <c r="O40" s="182"/>
      <c r="P40" s="182"/>
      <c r="Q40" s="182"/>
      <c r="R40" s="184"/>
      <c r="S40" s="182"/>
      <c r="T40" s="182"/>
      <c r="U40" s="182"/>
      <c r="V40" s="184"/>
      <c r="W40" s="285"/>
      <c r="X40" s="185"/>
      <c r="Y40" s="185"/>
      <c r="Z40" s="185"/>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row>
    <row r="41" spans="1:53" s="197" customFormat="1" ht="31.5" customHeight="1">
      <c r="B41" s="182"/>
      <c r="C41" s="900" t="s">
        <v>46</v>
      </c>
      <c r="D41" s="900"/>
      <c r="E41" s="260">
        <v>1</v>
      </c>
      <c r="F41" s="106"/>
      <c r="G41" s="104">
        <f t="shared" si="4"/>
        <v>4</v>
      </c>
      <c r="H41" s="106"/>
      <c r="I41" s="239" t="s">
        <v>49</v>
      </c>
      <c r="J41" s="228">
        <f t="shared" si="5"/>
        <v>4</v>
      </c>
      <c r="K41" s="145">
        <f t="shared" si="6"/>
        <v>1</v>
      </c>
      <c r="M41" s="256"/>
      <c r="N41" s="286"/>
      <c r="O41" s="182"/>
      <c r="P41" s="286"/>
      <c r="Q41" s="286"/>
      <c r="R41" s="287" t="s">
        <v>58</v>
      </c>
      <c r="S41" s="286"/>
      <c r="T41" s="129">
        <f>SUM(T12:T39)</f>
        <v>30</v>
      </c>
      <c r="U41" s="286"/>
      <c r="V41" s="130">
        <f>SUM(W12:W39)</f>
        <v>11.5</v>
      </c>
      <c r="W41" s="288"/>
      <c r="X41" s="289"/>
      <c r="Y41" s="289"/>
      <c r="Z41" s="289"/>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row>
    <row r="42" spans="1:53" s="197" customFormat="1" ht="32.25" customHeight="1" thickBot="1">
      <c r="B42" s="182"/>
      <c r="C42" s="900" t="s">
        <v>45</v>
      </c>
      <c r="D42" s="900"/>
      <c r="E42" s="260">
        <v>2</v>
      </c>
      <c r="F42" s="106"/>
      <c r="G42" s="104">
        <f t="shared" si="4"/>
        <v>8</v>
      </c>
      <c r="H42" s="106"/>
      <c r="I42" s="239" t="s">
        <v>49</v>
      </c>
      <c r="J42" s="228">
        <f t="shared" si="5"/>
        <v>8</v>
      </c>
      <c r="K42" s="145">
        <f t="shared" si="6"/>
        <v>1</v>
      </c>
      <c r="M42" s="181"/>
      <c r="N42" s="182"/>
      <c r="O42" s="181"/>
      <c r="P42" s="181"/>
      <c r="Q42" s="182"/>
      <c r="R42" s="285"/>
      <c r="S42" s="182"/>
      <c r="T42" s="285"/>
      <c r="U42" s="182"/>
      <c r="V42" s="285"/>
      <c r="W42" s="285"/>
      <c r="X42" s="185"/>
      <c r="Y42" s="185"/>
      <c r="Z42" s="185"/>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row>
    <row r="43" spans="1:53" s="197" customFormat="1" ht="28.5">
      <c r="B43" s="182"/>
      <c r="C43" s="900" t="s">
        <v>86</v>
      </c>
      <c r="D43" s="900"/>
      <c r="E43" s="260"/>
      <c r="F43" s="106"/>
      <c r="G43" s="104"/>
      <c r="H43" s="106"/>
      <c r="I43" s="104"/>
      <c r="J43" s="228">
        <f t="shared" si="5"/>
        <v>0</v>
      </c>
      <c r="K43" s="145">
        <f t="shared" si="6"/>
        <v>0</v>
      </c>
      <c r="M43" s="907" t="s">
        <v>71</v>
      </c>
      <c r="N43" s="290"/>
      <c r="O43" s="843">
        <f>(I55+V41)/(G55+T41)</f>
        <v>0.60499999999999998</v>
      </c>
      <c r="P43" s="843"/>
      <c r="Q43" s="843"/>
      <c r="R43" s="843"/>
      <c r="S43" s="843"/>
      <c r="T43" s="843"/>
      <c r="U43" s="843"/>
      <c r="V43" s="844"/>
      <c r="W43" s="285"/>
      <c r="X43" s="185"/>
      <c r="Y43" s="185"/>
      <c r="Z43" s="185"/>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row>
    <row r="44" spans="1:53" s="197" customFormat="1" ht="16.5" customHeight="1" thickBot="1">
      <c r="B44" s="182"/>
      <c r="C44" s="822" t="s">
        <v>33</v>
      </c>
      <c r="D44" s="823"/>
      <c r="E44" s="260">
        <v>3</v>
      </c>
      <c r="F44" s="106"/>
      <c r="G44" s="104">
        <f t="shared" si="4"/>
        <v>12</v>
      </c>
      <c r="H44" s="106"/>
      <c r="I44" s="239" t="s">
        <v>50</v>
      </c>
      <c r="J44" s="228">
        <f t="shared" si="5"/>
        <v>0</v>
      </c>
      <c r="K44" s="145">
        <f t="shared" si="6"/>
        <v>0</v>
      </c>
      <c r="M44" s="908"/>
      <c r="N44" s="291"/>
      <c r="O44" s="845"/>
      <c r="P44" s="845"/>
      <c r="Q44" s="845"/>
      <c r="R44" s="845"/>
      <c r="S44" s="845"/>
      <c r="T44" s="845"/>
      <c r="U44" s="845"/>
      <c r="V44" s="846"/>
      <c r="W44" s="292"/>
      <c r="X44" s="185"/>
      <c r="Y44" s="185"/>
      <c r="Z44" s="185"/>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row>
    <row r="45" spans="1:53" s="197" customFormat="1" ht="16.5" customHeight="1" thickBot="1">
      <c r="B45" s="182"/>
      <c r="C45" s="824" t="s">
        <v>43</v>
      </c>
      <c r="D45" s="824"/>
      <c r="E45" s="260">
        <v>4</v>
      </c>
      <c r="F45" s="106"/>
      <c r="G45" s="104">
        <f t="shared" si="4"/>
        <v>16</v>
      </c>
      <c r="H45" s="106"/>
      <c r="I45" s="239" t="s">
        <v>49</v>
      </c>
      <c r="J45" s="228">
        <f t="shared" si="5"/>
        <v>16</v>
      </c>
      <c r="K45" s="145">
        <f t="shared" si="6"/>
        <v>1</v>
      </c>
      <c r="M45" s="181"/>
      <c r="N45" s="182"/>
      <c r="O45" s="181"/>
      <c r="P45" s="181"/>
      <c r="Q45" s="182"/>
      <c r="R45" s="285"/>
      <c r="S45" s="182"/>
      <c r="T45" s="285"/>
      <c r="U45" s="182"/>
      <c r="V45" s="285"/>
      <c r="W45" s="292"/>
      <c r="X45" s="185"/>
      <c r="Y45" s="185"/>
      <c r="Z45" s="185"/>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row>
    <row r="46" spans="1:53" s="197" customFormat="1" ht="21" customHeight="1" thickBot="1">
      <c r="B46" s="182"/>
      <c r="C46" s="824" t="s">
        <v>151</v>
      </c>
      <c r="D46" s="824"/>
      <c r="E46" s="260">
        <v>5</v>
      </c>
      <c r="F46" s="106"/>
      <c r="G46" s="104">
        <f t="shared" si="4"/>
        <v>20</v>
      </c>
      <c r="H46" s="106"/>
      <c r="I46" s="239" t="s">
        <v>50</v>
      </c>
      <c r="J46" s="228">
        <f t="shared" si="5"/>
        <v>0</v>
      </c>
      <c r="K46" s="145">
        <f t="shared" si="6"/>
        <v>0</v>
      </c>
      <c r="M46" s="293" t="s">
        <v>63</v>
      </c>
      <c r="N46" s="294"/>
      <c r="O46" s="859" t="s">
        <v>61</v>
      </c>
      <c r="P46" s="860"/>
      <c r="Q46" s="860"/>
      <c r="R46" s="860"/>
      <c r="S46" s="860"/>
      <c r="T46" s="860"/>
      <c r="U46" s="860"/>
      <c r="V46" s="861"/>
      <c r="W46" s="285"/>
      <c r="X46" s="185"/>
      <c r="Y46" s="185"/>
      <c r="Z46" s="185"/>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row>
    <row r="47" spans="1:53" s="197" customFormat="1" ht="20.100000000000001" customHeight="1">
      <c r="B47" s="182"/>
      <c r="C47" s="643" t="s">
        <v>157</v>
      </c>
      <c r="D47" s="295" t="s">
        <v>56</v>
      </c>
      <c r="E47" s="182"/>
      <c r="F47" s="278"/>
      <c r="G47" s="124">
        <f>MAX(G40:G46)</f>
        <v>20</v>
      </c>
      <c r="H47" s="278"/>
      <c r="I47" s="126">
        <f>MAX(J40:J46)</f>
        <v>16</v>
      </c>
      <c r="J47" s="277"/>
      <c r="K47" s="145"/>
      <c r="M47" s="921" t="s">
        <v>62</v>
      </c>
      <c r="N47" s="296"/>
      <c r="O47" s="854">
        <f>IF(AA25=0,0,VLOOKUP(O43,Lookups!A2:C10,IF(O46="Industrial",2,3),TRUE))</f>
        <v>1</v>
      </c>
      <c r="P47" s="854"/>
      <c r="Q47" s="854"/>
      <c r="R47" s="854"/>
      <c r="S47" s="854"/>
      <c r="T47" s="854"/>
      <c r="U47" s="854"/>
      <c r="V47" s="855"/>
      <c r="W47" s="285"/>
      <c r="X47" s="185"/>
      <c r="Y47" s="185"/>
      <c r="Z47" s="185"/>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row>
    <row r="48" spans="1:53" s="197" customFormat="1" ht="20.100000000000001" customHeight="1" thickBot="1">
      <c r="B48" s="182"/>
      <c r="C48" s="182"/>
      <c r="D48" s="268"/>
      <c r="E48" s="182"/>
      <c r="F48" s="278"/>
      <c r="G48" s="278"/>
      <c r="H48" s="278"/>
      <c r="I48" s="297"/>
      <c r="J48" s="277"/>
      <c r="K48" s="145"/>
      <c r="M48" s="922"/>
      <c r="N48" s="298"/>
      <c r="O48" s="856"/>
      <c r="P48" s="856"/>
      <c r="Q48" s="856"/>
      <c r="R48" s="856"/>
      <c r="S48" s="856"/>
      <c r="T48" s="856"/>
      <c r="U48" s="856"/>
      <c r="V48" s="857"/>
      <c r="W48" s="285"/>
      <c r="X48" s="185"/>
      <c r="Y48" s="185"/>
      <c r="Z48" s="185"/>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row>
    <row r="49" spans="1:54" s="197" customFormat="1" ht="56.25">
      <c r="A49" s="223">
        <v>2</v>
      </c>
      <c r="B49" s="224"/>
      <c r="C49" s="283" t="s">
        <v>159</v>
      </c>
      <c r="D49" s="255"/>
      <c r="E49" s="182"/>
      <c r="F49" s="256"/>
      <c r="G49" s="257" t="s">
        <v>3</v>
      </c>
      <c r="H49" s="256"/>
      <c r="I49" s="258"/>
      <c r="J49" s="228"/>
      <c r="K49" s="145"/>
      <c r="L49" s="182"/>
      <c r="M49" s="299"/>
      <c r="N49" s="182"/>
      <c r="O49" s="909" t="str">
        <f>IF(AA25=0,AG15,"")</f>
        <v/>
      </c>
      <c r="P49" s="909"/>
      <c r="Q49" s="909"/>
      <c r="R49" s="909"/>
      <c r="S49" s="909"/>
      <c r="T49" s="909"/>
      <c r="U49" s="909"/>
      <c r="V49" s="909"/>
      <c r="W49" s="184"/>
      <c r="X49" s="185"/>
      <c r="Y49" s="185"/>
      <c r="Z49" s="185"/>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row>
    <row r="50" spans="1:54" s="197" customFormat="1" ht="15.75">
      <c r="B50" s="182"/>
      <c r="C50" s="891" t="s">
        <v>34</v>
      </c>
      <c r="D50" s="892"/>
      <c r="E50" s="228">
        <v>0</v>
      </c>
      <c r="F50" s="300"/>
      <c r="G50" s="107">
        <f>E50*$A$49</f>
        <v>0</v>
      </c>
      <c r="H50" s="107"/>
      <c r="I50" s="239" t="s">
        <v>50</v>
      </c>
      <c r="J50" s="228">
        <f>IF(I50="Y",G50,0)</f>
        <v>0</v>
      </c>
      <c r="K50" s="145">
        <f>IF(I50="Y",1,0)</f>
        <v>0</v>
      </c>
      <c r="L50" s="182"/>
      <c r="M50" s="182"/>
      <c r="N50" s="182"/>
      <c r="O50" s="182"/>
      <c r="P50" s="182"/>
      <c r="Q50" s="182"/>
      <c r="R50" s="184"/>
      <c r="S50" s="182"/>
      <c r="T50" s="184"/>
      <c r="U50" s="182"/>
      <c r="V50" s="184"/>
      <c r="W50" s="184"/>
      <c r="X50" s="185"/>
      <c r="Y50" s="185"/>
      <c r="Z50" s="185"/>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row>
    <row r="51" spans="1:54" s="197" customFormat="1" ht="15.75">
      <c r="B51" s="182"/>
      <c r="C51" s="891" t="s">
        <v>27</v>
      </c>
      <c r="D51" s="892"/>
      <c r="E51" s="228">
        <v>5</v>
      </c>
      <c r="F51" s="300"/>
      <c r="G51" s="107">
        <v>6</v>
      </c>
      <c r="H51" s="107"/>
      <c r="I51" s="239" t="s">
        <v>49</v>
      </c>
      <c r="J51" s="228">
        <f>IF(I51="Y",G51,0)</f>
        <v>6</v>
      </c>
      <c r="K51" s="145">
        <f>IF(I51="Y",1,0)</f>
        <v>1</v>
      </c>
      <c r="L51" s="182"/>
      <c r="M51" s="182"/>
      <c r="N51" s="182"/>
      <c r="O51" s="182"/>
      <c r="P51" s="182"/>
      <c r="Q51" s="182"/>
      <c r="R51" s="184"/>
      <c r="S51" s="182"/>
      <c r="T51" s="184"/>
      <c r="U51" s="182"/>
      <c r="V51" s="184"/>
      <c r="W51" s="184"/>
      <c r="X51" s="185"/>
      <c r="Y51" s="185"/>
      <c r="Z51" s="185"/>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row>
    <row r="52" spans="1:54" s="197" customFormat="1" ht="31.5" customHeight="1">
      <c r="B52" s="182"/>
      <c r="C52" s="910" t="s">
        <v>91</v>
      </c>
      <c r="D52" s="911"/>
      <c r="E52" s="228"/>
      <c r="F52" s="300"/>
      <c r="G52" s="107">
        <v>10</v>
      </c>
      <c r="H52" s="107"/>
      <c r="I52" s="239" t="s">
        <v>49</v>
      </c>
      <c r="J52" s="228">
        <f>IF(I52="Y",G52,0)</f>
        <v>10</v>
      </c>
      <c r="K52" s="145">
        <f>IF(I52="Y",1,0)</f>
        <v>1</v>
      </c>
      <c r="L52" s="182"/>
      <c r="M52" s="182"/>
      <c r="N52" s="182"/>
      <c r="O52" s="182"/>
      <c r="P52" s="182"/>
      <c r="Q52" s="182"/>
      <c r="R52" s="184"/>
      <c r="S52" s="182"/>
      <c r="T52" s="184"/>
      <c r="U52" s="182"/>
      <c r="V52" s="184"/>
      <c r="W52" s="184"/>
      <c r="X52" s="185"/>
      <c r="Y52" s="185"/>
      <c r="Z52" s="185"/>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row>
    <row r="53" spans="1:54" s="197" customFormat="1" ht="15.75">
      <c r="B53" s="182"/>
      <c r="C53" s="643" t="s">
        <v>157</v>
      </c>
      <c r="D53" s="124" t="s">
        <v>56</v>
      </c>
      <c r="E53" s="182"/>
      <c r="F53" s="278"/>
      <c r="G53" s="124">
        <f>MAX(G50:G52)</f>
        <v>10</v>
      </c>
      <c r="H53" s="278"/>
      <c r="I53" s="125">
        <f>MAX(J50:J52)</f>
        <v>10</v>
      </c>
      <c r="J53" s="228"/>
      <c r="K53" s="145"/>
      <c r="L53" s="182"/>
      <c r="M53" s="182"/>
      <c r="N53" s="182"/>
      <c r="O53" s="182"/>
      <c r="P53" s="182"/>
      <c r="Q53" s="182"/>
      <c r="R53" s="184"/>
      <c r="S53" s="182"/>
      <c r="T53" s="184"/>
      <c r="U53" s="182"/>
      <c r="V53" s="184"/>
      <c r="W53" s="184"/>
      <c r="X53" s="185"/>
      <c r="Y53" s="185"/>
      <c r="Z53" s="185"/>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row>
    <row r="54" spans="1:54" s="197" customFormat="1" ht="15" customHeight="1">
      <c r="B54" s="182"/>
      <c r="C54" s="182"/>
      <c r="D54" s="124"/>
      <c r="E54" s="182"/>
      <c r="F54" s="262"/>
      <c r="G54" s="262"/>
      <c r="H54" s="262"/>
      <c r="I54" s="262"/>
      <c r="J54" s="228"/>
      <c r="K54" s="145"/>
      <c r="L54" s="182"/>
      <c r="M54" s="182"/>
      <c r="N54" s="182"/>
      <c r="O54" s="182"/>
      <c r="P54" s="182"/>
      <c r="Q54" s="182"/>
      <c r="R54" s="184"/>
      <c r="S54" s="182"/>
      <c r="T54" s="184"/>
      <c r="U54" s="182"/>
      <c r="V54" s="184"/>
      <c r="W54" s="184"/>
      <c r="X54" s="185"/>
      <c r="Y54" s="185"/>
      <c r="Z54" s="185"/>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row>
    <row r="55" spans="1:54" ht="15.75">
      <c r="C55" s="301"/>
      <c r="D55" s="302" t="s">
        <v>57</v>
      </c>
      <c r="E55" s="303"/>
      <c r="F55" s="304"/>
      <c r="G55" s="127">
        <f>G14+G26+G32+G37+G47+G53</f>
        <v>70</v>
      </c>
      <c r="H55" s="304"/>
      <c r="I55" s="127">
        <f>I14+I26+I32+I37+I47+I53</f>
        <v>49</v>
      </c>
      <c r="J55" s="305"/>
      <c r="K55" s="306"/>
      <c r="L55" s="219"/>
      <c r="M55" s="219"/>
      <c r="N55" s="219"/>
      <c r="O55" s="219"/>
      <c r="P55" s="219"/>
      <c r="Q55" s="219"/>
      <c r="R55" s="219"/>
      <c r="S55" s="219"/>
      <c r="T55" s="219"/>
      <c r="U55" s="219"/>
      <c r="V55" s="219"/>
      <c r="W55" s="307"/>
      <c r="X55" s="308"/>
      <c r="Y55" s="308"/>
      <c r="Z55" s="308"/>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row>
    <row r="56" spans="1:54" ht="15.75">
      <c r="C56" s="301"/>
      <c r="D56" s="302"/>
      <c r="E56" s="303"/>
      <c r="F56" s="304"/>
      <c r="G56" s="127"/>
      <c r="H56" s="304"/>
      <c r="I56" s="127"/>
      <c r="J56" s="305"/>
      <c r="K56" s="306"/>
      <c r="L56" s="219"/>
      <c r="M56" s="219"/>
      <c r="N56" s="219"/>
      <c r="O56" s="219"/>
      <c r="P56" s="219"/>
      <c r="Q56" s="219"/>
      <c r="R56" s="219"/>
      <c r="S56" s="219"/>
      <c r="T56" s="219"/>
      <c r="U56" s="219"/>
      <c r="V56" s="219"/>
      <c r="W56" s="307"/>
      <c r="X56" s="308"/>
      <c r="Y56" s="308"/>
      <c r="Z56" s="308"/>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row>
    <row r="57" spans="1:54">
      <c r="C57" s="309"/>
      <c r="D57" s="309"/>
      <c r="E57" s="309"/>
      <c r="F57" s="309"/>
      <c r="G57" s="309"/>
      <c r="H57" s="309"/>
      <c r="I57" s="309"/>
      <c r="J57" s="219"/>
      <c r="K57" s="310"/>
      <c r="L57" s="219"/>
      <c r="M57" s="219"/>
      <c r="N57" s="219"/>
      <c r="O57" s="219"/>
      <c r="P57" s="219"/>
      <c r="Q57" s="219"/>
      <c r="R57" s="307"/>
      <c r="S57" s="219"/>
      <c r="T57" s="307"/>
      <c r="U57" s="219"/>
      <c r="V57" s="307"/>
      <c r="W57" s="307"/>
      <c r="X57" s="308"/>
      <c r="Y57" s="308"/>
      <c r="Z57" s="308"/>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row>
    <row r="58" spans="1:54" ht="18.75">
      <c r="C58" s="283" t="s">
        <v>99</v>
      </c>
      <c r="D58" s="219"/>
      <c r="E58" s="219"/>
      <c r="F58" s="219"/>
      <c r="G58" s="219"/>
      <c r="H58" s="219"/>
      <c r="I58" s="219"/>
      <c r="J58" s="219"/>
      <c r="K58" s="310"/>
      <c r="L58" s="219"/>
      <c r="M58" s="219"/>
      <c r="N58" s="219"/>
      <c r="O58" s="219"/>
      <c r="P58" s="219"/>
      <c r="Q58" s="219"/>
      <c r="R58" s="307"/>
      <c r="S58" s="219"/>
      <c r="T58" s="307"/>
      <c r="U58" s="219"/>
      <c r="V58" s="307"/>
      <c r="W58" s="307"/>
      <c r="X58" s="308"/>
      <c r="Y58" s="308"/>
      <c r="Z58" s="308"/>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row>
    <row r="59" spans="1:54" ht="37.5" customHeight="1">
      <c r="C59" s="900" t="s">
        <v>98</v>
      </c>
      <c r="D59" s="900"/>
      <c r="E59" s="260">
        <v>0</v>
      </c>
      <c r="F59" s="311"/>
      <c r="G59" s="160"/>
      <c r="H59" s="159"/>
      <c r="I59" s="219"/>
      <c r="J59" s="219"/>
      <c r="K59" s="310"/>
      <c r="L59" s="219"/>
      <c r="M59" s="219"/>
      <c r="N59" s="219"/>
      <c r="O59" s="219"/>
      <c r="P59" s="219"/>
      <c r="Q59" s="219"/>
      <c r="R59" s="307"/>
      <c r="S59" s="219"/>
      <c r="T59" s="307"/>
      <c r="U59" s="219"/>
      <c r="V59" s="307"/>
      <c r="W59" s="307"/>
      <c r="X59" s="308"/>
      <c r="Y59" s="308"/>
      <c r="Z59" s="308"/>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row>
    <row r="60" spans="1:54" ht="15.75">
      <c r="C60" s="312" t="s">
        <v>113</v>
      </c>
      <c r="D60" s="313"/>
      <c r="E60" s="260"/>
      <c r="F60" s="159"/>
      <c r="G60" s="160"/>
      <c r="H60" s="159"/>
      <c r="I60" s="219"/>
      <c r="J60" s="219"/>
      <c r="K60" s="310"/>
      <c r="L60" s="219"/>
      <c r="M60" s="219"/>
      <c r="N60" s="219"/>
      <c r="O60" s="219"/>
      <c r="P60" s="219"/>
      <c r="Q60" s="219"/>
      <c r="R60" s="307"/>
      <c r="S60" s="219"/>
      <c r="T60" s="307"/>
      <c r="U60" s="219"/>
      <c r="V60" s="307"/>
      <c r="W60" s="307"/>
      <c r="X60" s="308"/>
      <c r="Y60" s="308"/>
      <c r="Z60" s="308"/>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row>
    <row r="61" spans="1:54" ht="15.75">
      <c r="C61" s="880"/>
      <c r="D61" s="881"/>
      <c r="E61" s="260"/>
      <c r="F61" s="159"/>
      <c r="G61" s="160"/>
      <c r="H61" s="159"/>
      <c r="I61" s="219"/>
      <c r="J61" s="219"/>
      <c r="K61" s="310"/>
      <c r="L61" s="219"/>
      <c r="M61" s="219"/>
      <c r="N61" s="219"/>
      <c r="O61" s="219"/>
      <c r="P61" s="219"/>
      <c r="Q61" s="219"/>
      <c r="R61" s="307"/>
      <c r="S61" s="219"/>
      <c r="T61" s="307"/>
      <c r="U61" s="219"/>
      <c r="V61" s="307"/>
      <c r="W61" s="307"/>
      <c r="X61" s="308"/>
      <c r="Y61" s="308"/>
      <c r="Z61" s="308"/>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row>
    <row r="62" spans="1:54" ht="15.75">
      <c r="C62" s="880"/>
      <c r="D62" s="920"/>
      <c r="E62" s="219"/>
      <c r="F62" s="219"/>
      <c r="G62" s="314"/>
      <c r="H62" s="219"/>
      <c r="I62" s="219"/>
      <c r="J62" s="219"/>
      <c r="K62" s="310"/>
      <c r="L62" s="219"/>
      <c r="M62" s="219"/>
      <c r="N62" s="219"/>
      <c r="O62" s="219"/>
      <c r="P62" s="219"/>
      <c r="Q62" s="219"/>
      <c r="R62" s="307"/>
      <c r="S62" s="219"/>
      <c r="T62" s="307"/>
      <c r="U62" s="219"/>
      <c r="V62" s="307"/>
      <c r="W62" s="307"/>
      <c r="X62" s="308"/>
      <c r="Y62" s="308"/>
      <c r="Z62" s="308"/>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row>
    <row r="63" spans="1:54" ht="15.75">
      <c r="C63" s="900" t="s">
        <v>103</v>
      </c>
      <c r="D63" s="900"/>
      <c r="E63" s="219"/>
      <c r="F63" s="219"/>
      <c r="G63" s="314"/>
      <c r="H63" s="219"/>
      <c r="I63" s="219"/>
      <c r="J63" s="219"/>
      <c r="K63" s="310"/>
      <c r="L63" s="219"/>
      <c r="M63" s="219"/>
      <c r="N63" s="219"/>
      <c r="O63" s="219"/>
      <c r="P63" s="219"/>
      <c r="Q63" s="219"/>
      <c r="R63" s="307"/>
      <c r="S63" s="219"/>
      <c r="T63" s="307"/>
      <c r="U63" s="219"/>
      <c r="V63" s="307"/>
      <c r="W63" s="307"/>
      <c r="X63" s="308"/>
      <c r="Y63" s="308"/>
      <c r="Z63" s="308"/>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row>
    <row r="64" spans="1:54" ht="15.75">
      <c r="C64" s="900" t="s">
        <v>104</v>
      </c>
      <c r="D64" s="900"/>
      <c r="E64" s="260">
        <v>0</v>
      </c>
      <c r="F64" s="311"/>
      <c r="G64" s="160"/>
      <c r="H64" s="158"/>
      <c r="I64" s="239" t="s">
        <v>49</v>
      </c>
      <c r="J64" s="219"/>
      <c r="K64" s="310"/>
      <c r="L64" s="219"/>
      <c r="M64" s="219"/>
      <c r="N64" s="219"/>
      <c r="O64" s="219"/>
      <c r="P64" s="219"/>
      <c r="Q64" s="219"/>
      <c r="R64" s="307"/>
      <c r="S64" s="219"/>
      <c r="T64" s="307"/>
      <c r="U64" s="219"/>
      <c r="V64" s="307"/>
      <c r="W64" s="307"/>
      <c r="X64" s="308"/>
      <c r="Y64" s="308"/>
      <c r="Z64" s="308"/>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row>
    <row r="65" spans="3:54" ht="36" customHeight="1">
      <c r="C65" s="900" t="s">
        <v>111</v>
      </c>
      <c r="D65" s="900"/>
      <c r="E65" s="260"/>
      <c r="F65" s="311"/>
      <c r="G65" s="160"/>
      <c r="H65" s="158"/>
      <c r="I65" s="239" t="s">
        <v>50</v>
      </c>
      <c r="J65" s="219"/>
      <c r="K65" s="310"/>
      <c r="L65" s="219"/>
      <c r="M65" s="219"/>
      <c r="N65" s="219"/>
      <c r="O65" s="219"/>
      <c r="P65" s="219"/>
      <c r="Q65" s="219"/>
      <c r="R65" s="307"/>
      <c r="S65" s="219"/>
      <c r="T65" s="307"/>
      <c r="U65" s="219"/>
      <c r="V65" s="307"/>
      <c r="W65" s="307"/>
      <c r="X65" s="308"/>
      <c r="Y65" s="308"/>
      <c r="Z65" s="308"/>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row>
    <row r="66" spans="3:54" ht="15.75">
      <c r="C66" s="910" t="s">
        <v>105</v>
      </c>
      <c r="D66" s="911"/>
      <c r="E66" s="260"/>
      <c r="F66" s="311"/>
      <c r="G66" s="160"/>
      <c r="H66" s="158"/>
      <c r="I66" s="239" t="s">
        <v>49</v>
      </c>
      <c r="J66" s="219"/>
      <c r="K66" s="310"/>
      <c r="L66" s="219"/>
      <c r="M66" s="219"/>
      <c r="N66" s="219"/>
      <c r="O66" s="219"/>
      <c r="P66" s="219"/>
      <c r="Q66" s="219"/>
      <c r="R66" s="307"/>
      <c r="S66" s="219"/>
      <c r="T66" s="307"/>
      <c r="U66" s="219"/>
      <c r="V66" s="307"/>
      <c r="W66" s="307"/>
      <c r="X66" s="308"/>
      <c r="Y66" s="308"/>
      <c r="Z66" s="308"/>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row>
    <row r="67" spans="3:54" ht="15.75">
      <c r="C67" s="916" t="s">
        <v>106</v>
      </c>
      <c r="D67" s="917"/>
      <c r="E67" s="260"/>
      <c r="F67" s="311"/>
      <c r="G67" s="160"/>
      <c r="H67" s="158"/>
      <c r="I67" s="239" t="s">
        <v>50</v>
      </c>
      <c r="J67" s="219"/>
      <c r="K67" s="310"/>
      <c r="L67" s="219"/>
      <c r="M67" s="219"/>
      <c r="N67" s="219"/>
      <c r="O67" s="219"/>
      <c r="P67" s="219"/>
      <c r="Q67" s="219"/>
      <c r="R67" s="307"/>
      <c r="S67" s="219"/>
      <c r="T67" s="307"/>
      <c r="U67" s="219"/>
      <c r="V67" s="307"/>
      <c r="W67" s="307"/>
      <c r="X67" s="308"/>
      <c r="Y67" s="308"/>
      <c r="Z67" s="308"/>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row>
    <row r="68" spans="3:54" ht="15.75">
      <c r="C68" s="900" t="s">
        <v>94</v>
      </c>
      <c r="D68" s="900"/>
      <c r="E68" s="260"/>
      <c r="F68" s="311"/>
      <c r="G68" s="913">
        <v>60</v>
      </c>
      <c r="H68" s="914"/>
      <c r="I68" s="915"/>
      <c r="J68" s="219"/>
      <c r="K68" s="310"/>
      <c r="L68" s="219"/>
      <c r="M68" s="219"/>
      <c r="N68" s="219"/>
      <c r="O68" s="219"/>
      <c r="P68" s="219"/>
      <c r="Q68" s="219"/>
      <c r="R68" s="307"/>
      <c r="S68" s="219"/>
      <c r="T68" s="307"/>
      <c r="U68" s="219"/>
      <c r="V68" s="307"/>
      <c r="W68" s="307"/>
      <c r="X68" s="308"/>
      <c r="Y68" s="308"/>
      <c r="Z68" s="308"/>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row>
    <row r="69" spans="3:54" ht="31.5" customHeight="1">
      <c r="C69" s="910" t="s">
        <v>102</v>
      </c>
      <c r="D69" s="911"/>
      <c r="E69" s="260"/>
      <c r="F69" s="311"/>
      <c r="G69" s="160"/>
      <c r="H69" s="159"/>
      <c r="I69" s="159"/>
      <c r="J69" s="219"/>
      <c r="K69" s="310"/>
      <c r="L69" s="219"/>
      <c r="M69" s="219"/>
      <c r="N69" s="219"/>
      <c r="O69" s="219"/>
      <c r="P69" s="219"/>
      <c r="Q69" s="219"/>
      <c r="R69" s="307"/>
      <c r="S69" s="219"/>
      <c r="T69" s="307"/>
      <c r="U69" s="219"/>
      <c r="V69" s="307"/>
      <c r="W69" s="307"/>
      <c r="X69" s="308"/>
      <c r="Y69" s="308"/>
      <c r="Z69" s="308"/>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row>
    <row r="70" spans="3:54" ht="15.75">
      <c r="C70" s="916" t="s">
        <v>107</v>
      </c>
      <c r="D70" s="917"/>
      <c r="E70" s="260"/>
      <c r="F70" s="311"/>
      <c r="G70" s="913" t="s">
        <v>114</v>
      </c>
      <c r="H70" s="914"/>
      <c r="I70" s="915"/>
      <c r="J70" s="219"/>
      <c r="K70" s="310"/>
      <c r="L70" s="219"/>
      <c r="M70" s="219"/>
      <c r="N70" s="219"/>
      <c r="O70" s="219"/>
      <c r="P70" s="219"/>
      <c r="Q70" s="219"/>
      <c r="R70" s="307"/>
      <c r="S70" s="219"/>
      <c r="T70" s="307"/>
      <c r="U70" s="219"/>
      <c r="V70" s="307"/>
      <c r="W70" s="307"/>
      <c r="X70" s="308"/>
      <c r="Y70" s="308"/>
      <c r="Z70" s="308"/>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row>
    <row r="71" spans="3:54" ht="15.75">
      <c r="C71" s="900" t="s">
        <v>108</v>
      </c>
      <c r="D71" s="900"/>
      <c r="E71" s="260"/>
      <c r="F71" s="311"/>
      <c r="G71" s="913" t="s">
        <v>114</v>
      </c>
      <c r="H71" s="914"/>
      <c r="I71" s="915"/>
      <c r="J71" s="219"/>
      <c r="K71" s="310"/>
      <c r="L71" s="219"/>
      <c r="M71" s="219"/>
      <c r="N71" s="219"/>
      <c r="O71" s="219"/>
      <c r="P71" s="219"/>
      <c r="Q71" s="219"/>
      <c r="R71" s="307"/>
      <c r="S71" s="219"/>
      <c r="T71" s="307"/>
      <c r="U71" s="219"/>
      <c r="V71" s="307"/>
      <c r="W71" s="307"/>
      <c r="X71" s="308"/>
      <c r="Y71" s="308"/>
      <c r="Z71" s="308"/>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row>
    <row r="72" spans="3:54" ht="15.75">
      <c r="C72" s="900" t="s">
        <v>109</v>
      </c>
      <c r="D72" s="900"/>
      <c r="E72" s="260"/>
      <c r="F72" s="311"/>
      <c r="G72" s="913" t="s">
        <v>114</v>
      </c>
      <c r="H72" s="914"/>
      <c r="I72" s="915"/>
      <c r="J72" s="219"/>
      <c r="K72" s="310"/>
      <c r="L72" s="219"/>
      <c r="M72" s="219"/>
      <c r="N72" s="219"/>
      <c r="O72" s="219"/>
      <c r="P72" s="219"/>
      <c r="Q72" s="219"/>
      <c r="R72" s="307"/>
      <c r="S72" s="219"/>
      <c r="T72" s="307"/>
      <c r="U72" s="219"/>
      <c r="V72" s="307"/>
      <c r="W72" s="307"/>
      <c r="X72" s="308"/>
      <c r="Y72" s="308"/>
      <c r="Z72" s="308"/>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row>
    <row r="73" spans="3:54" ht="15.75">
      <c r="C73" s="900" t="s">
        <v>110</v>
      </c>
      <c r="D73" s="900"/>
      <c r="E73" s="260"/>
      <c r="F73" s="311"/>
      <c r="G73" s="913" t="s">
        <v>114</v>
      </c>
      <c r="H73" s="914"/>
      <c r="I73" s="915"/>
      <c r="J73" s="219"/>
      <c r="K73" s="310"/>
      <c r="L73" s="219"/>
      <c r="M73" s="219"/>
      <c r="N73" s="219"/>
      <c r="O73" s="219"/>
      <c r="P73" s="219"/>
      <c r="Q73" s="219"/>
      <c r="R73" s="307"/>
      <c r="S73" s="219"/>
      <c r="T73" s="307"/>
      <c r="U73" s="219"/>
      <c r="V73" s="307"/>
      <c r="W73" s="307"/>
      <c r="X73" s="308"/>
      <c r="Y73" s="308"/>
      <c r="Z73" s="308"/>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row>
    <row r="74" spans="3:54" ht="15.75">
      <c r="C74" s="912" t="s">
        <v>101</v>
      </c>
      <c r="D74" s="912"/>
      <c r="E74" s="260"/>
      <c r="F74" s="311"/>
      <c r="G74" s="913" t="s">
        <v>114</v>
      </c>
      <c r="H74" s="914"/>
      <c r="I74" s="915"/>
      <c r="J74" s="219"/>
      <c r="K74" s="310"/>
      <c r="L74" s="219"/>
      <c r="M74" s="219"/>
      <c r="N74" s="219"/>
      <c r="O74" s="219"/>
      <c r="P74" s="219"/>
      <c r="Q74" s="219"/>
      <c r="R74" s="307"/>
      <c r="S74" s="219"/>
      <c r="T74" s="307"/>
      <c r="U74" s="219"/>
      <c r="V74" s="307"/>
      <c r="W74" s="307"/>
      <c r="X74" s="308"/>
      <c r="Y74" s="308"/>
      <c r="Z74" s="308"/>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row>
    <row r="75" spans="3:54">
      <c r="C75" s="219"/>
      <c r="D75" s="219"/>
      <c r="E75" s="219"/>
      <c r="F75" s="219"/>
      <c r="G75" s="219"/>
      <c r="H75" s="219"/>
      <c r="I75" s="219"/>
      <c r="J75" s="219"/>
      <c r="K75" s="315"/>
      <c r="L75" s="316"/>
      <c r="M75" s="219"/>
      <c r="N75" s="219"/>
      <c r="O75" s="219"/>
      <c r="P75" s="219"/>
      <c r="Q75" s="219"/>
      <c r="R75" s="307"/>
      <c r="S75" s="219"/>
      <c r="T75" s="307"/>
      <c r="U75" s="219"/>
      <c r="V75" s="307"/>
      <c r="W75" s="307"/>
      <c r="X75" s="308"/>
      <c r="Y75" s="308"/>
      <c r="Z75" s="308"/>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row>
    <row r="76" spans="3:54">
      <c r="C76" s="219"/>
      <c r="D76" s="219"/>
      <c r="E76" s="219"/>
      <c r="F76" s="219"/>
      <c r="G76" s="219"/>
      <c r="H76" s="219"/>
      <c r="I76" s="219"/>
      <c r="J76" s="219"/>
      <c r="K76" s="315"/>
      <c r="L76" s="316"/>
      <c r="M76" s="219"/>
      <c r="N76" s="219"/>
      <c r="O76" s="219"/>
      <c r="P76" s="219"/>
      <c r="Q76" s="219"/>
      <c r="R76" s="307"/>
      <c r="S76" s="219"/>
      <c r="T76" s="307"/>
      <c r="U76" s="219"/>
      <c r="V76" s="307"/>
      <c r="W76" s="307"/>
      <c r="X76" s="308"/>
      <c r="Y76" s="308"/>
      <c r="Z76" s="308"/>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row>
    <row r="77" spans="3:54">
      <c r="C77" s="219"/>
      <c r="D77" s="219"/>
      <c r="E77" s="219"/>
      <c r="F77" s="219"/>
      <c r="G77" s="219"/>
      <c r="H77" s="219"/>
      <c r="I77" s="219"/>
      <c r="J77" s="219"/>
      <c r="K77" s="315"/>
      <c r="L77" s="316"/>
      <c r="M77" s="219"/>
      <c r="N77" s="219"/>
      <c r="O77" s="219"/>
      <c r="P77" s="219"/>
      <c r="Q77" s="219"/>
      <c r="R77" s="307"/>
      <c r="S77" s="219"/>
      <c r="T77" s="307"/>
      <c r="U77" s="219"/>
      <c r="V77" s="307"/>
      <c r="W77" s="307"/>
      <c r="X77" s="308"/>
      <c r="Y77" s="308"/>
      <c r="Z77" s="308"/>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row>
    <row r="78" spans="3:54">
      <c r="C78" s="219"/>
      <c r="D78" s="219"/>
      <c r="E78" s="219"/>
      <c r="F78" s="219"/>
      <c r="G78" s="219"/>
      <c r="H78" s="219"/>
      <c r="I78" s="219"/>
      <c r="J78" s="219"/>
      <c r="K78" s="315"/>
      <c r="L78" s="316"/>
      <c r="M78" s="219"/>
      <c r="N78" s="219"/>
      <c r="O78" s="219"/>
      <c r="P78" s="219"/>
      <c r="Q78" s="219"/>
      <c r="R78" s="307"/>
      <c r="S78" s="219"/>
      <c r="T78" s="307"/>
      <c r="U78" s="219"/>
      <c r="V78" s="307"/>
      <c r="W78" s="307"/>
      <c r="X78" s="308"/>
      <c r="Y78" s="308"/>
      <c r="Z78" s="308"/>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row>
    <row r="79" spans="3:54">
      <c r="C79" s="219"/>
      <c r="D79" s="219"/>
      <c r="E79" s="219"/>
      <c r="F79" s="219"/>
      <c r="G79" s="219"/>
      <c r="H79" s="219"/>
      <c r="I79" s="219"/>
      <c r="J79" s="219"/>
      <c r="K79" s="315"/>
      <c r="L79" s="316"/>
      <c r="M79" s="219"/>
      <c r="N79" s="219"/>
      <c r="O79" s="219"/>
      <c r="P79" s="219"/>
      <c r="Q79" s="219"/>
      <c r="R79" s="307"/>
      <c r="S79" s="219"/>
      <c r="T79" s="307"/>
      <c r="U79" s="219"/>
      <c r="V79" s="307"/>
      <c r="W79" s="307"/>
      <c r="X79" s="308"/>
      <c r="Y79" s="308"/>
      <c r="Z79" s="308"/>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row>
    <row r="80" spans="3:54">
      <c r="C80" s="219"/>
      <c r="D80" s="219"/>
      <c r="E80" s="219"/>
      <c r="F80" s="219"/>
      <c r="G80" s="219"/>
      <c r="H80" s="219"/>
      <c r="I80" s="219"/>
      <c r="J80" s="219"/>
      <c r="K80" s="315"/>
      <c r="L80" s="316"/>
      <c r="M80" s="219"/>
      <c r="N80" s="219"/>
      <c r="O80" s="219"/>
      <c r="P80" s="219"/>
      <c r="Q80" s="219"/>
      <c r="R80" s="307"/>
      <c r="S80" s="219"/>
      <c r="T80" s="307"/>
      <c r="U80" s="219"/>
      <c r="V80" s="307"/>
      <c r="W80" s="307"/>
      <c r="X80" s="308"/>
      <c r="Y80" s="308"/>
      <c r="Z80" s="308"/>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row>
    <row r="81" spans="3:54" s="181" customFormat="1">
      <c r="C81" s="219"/>
      <c r="D81" s="219"/>
      <c r="E81" s="317"/>
      <c r="F81" s="317"/>
      <c r="G81" s="317"/>
      <c r="H81" s="317"/>
      <c r="I81" s="317"/>
      <c r="J81" s="317"/>
      <c r="K81" s="315"/>
      <c r="L81" s="316"/>
      <c r="M81" s="219"/>
      <c r="N81" s="219"/>
      <c r="O81" s="219"/>
      <c r="P81" s="219"/>
      <c r="Q81" s="219"/>
      <c r="R81" s="307"/>
      <c r="S81" s="219"/>
      <c r="T81" s="307"/>
      <c r="U81" s="219"/>
      <c r="V81" s="307"/>
      <c r="W81" s="307"/>
      <c r="X81" s="308"/>
      <c r="Y81" s="308"/>
      <c r="Z81" s="308"/>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row>
    <row r="82" spans="3:54" s="181" customFormat="1">
      <c r="C82" s="219"/>
      <c r="D82" s="219"/>
      <c r="E82" s="317"/>
      <c r="F82" s="317"/>
      <c r="G82" s="317"/>
      <c r="H82" s="317"/>
      <c r="I82" s="317"/>
      <c r="J82" s="317"/>
      <c r="K82" s="315"/>
      <c r="L82" s="316"/>
      <c r="M82" s="219"/>
      <c r="N82" s="219"/>
      <c r="O82" s="219"/>
      <c r="P82" s="219"/>
      <c r="Q82" s="219"/>
      <c r="R82" s="307"/>
      <c r="S82" s="219"/>
      <c r="T82" s="307"/>
      <c r="U82" s="219"/>
      <c r="V82" s="307"/>
      <c r="W82" s="307"/>
      <c r="X82" s="308"/>
      <c r="Y82" s="308"/>
      <c r="Z82" s="308"/>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row>
    <row r="83" spans="3:54" s="181" customFormat="1">
      <c r="C83" s="219"/>
      <c r="D83" s="219"/>
      <c r="E83" s="317"/>
      <c r="F83" s="317"/>
      <c r="G83" s="317"/>
      <c r="H83" s="317"/>
      <c r="I83" s="317"/>
      <c r="J83" s="317"/>
      <c r="K83" s="315"/>
      <c r="L83" s="316"/>
      <c r="M83" s="219"/>
      <c r="N83" s="219"/>
      <c r="O83" s="219"/>
      <c r="P83" s="219"/>
      <c r="Q83" s="219"/>
      <c r="R83" s="307"/>
      <c r="S83" s="219"/>
      <c r="T83" s="307"/>
      <c r="U83" s="219"/>
      <c r="V83" s="307"/>
      <c r="W83" s="307"/>
      <c r="X83" s="308"/>
      <c r="Y83" s="308"/>
      <c r="Z83" s="308"/>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row>
    <row r="84" spans="3:54" s="181" customFormat="1">
      <c r="C84" s="219"/>
      <c r="D84" s="219"/>
      <c r="E84" s="317"/>
      <c r="F84" s="317"/>
      <c r="G84" s="317"/>
      <c r="H84" s="317"/>
      <c r="I84" s="317"/>
      <c r="J84" s="317"/>
      <c r="K84" s="315"/>
      <c r="L84" s="316"/>
      <c r="M84" s="219"/>
      <c r="N84" s="219"/>
      <c r="O84" s="219"/>
      <c r="P84" s="219"/>
      <c r="Q84" s="219"/>
      <c r="R84" s="307"/>
      <c r="S84" s="219"/>
      <c r="T84" s="307"/>
      <c r="U84" s="219"/>
      <c r="V84" s="307"/>
      <c r="W84" s="307"/>
      <c r="X84" s="308"/>
      <c r="Y84" s="308"/>
      <c r="Z84" s="308"/>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row>
    <row r="85" spans="3:54" s="181" customFormat="1">
      <c r="C85" s="219"/>
      <c r="D85" s="219"/>
      <c r="E85" s="317"/>
      <c r="F85" s="317"/>
      <c r="G85" s="317"/>
      <c r="H85" s="317"/>
      <c r="I85" s="317"/>
      <c r="J85" s="317"/>
      <c r="K85" s="315"/>
      <c r="L85" s="316"/>
      <c r="M85" s="219"/>
      <c r="N85" s="219"/>
      <c r="O85" s="219"/>
      <c r="P85" s="219"/>
      <c r="Q85" s="219"/>
      <c r="R85" s="307"/>
      <c r="S85" s="219"/>
      <c r="T85" s="307"/>
      <c r="U85" s="219"/>
      <c r="V85" s="307"/>
      <c r="W85" s="307"/>
      <c r="X85" s="308"/>
      <c r="Y85" s="308"/>
      <c r="Z85" s="308"/>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row>
    <row r="86" spans="3:54" s="181" customFormat="1">
      <c r="C86" s="219"/>
      <c r="D86" s="219"/>
      <c r="E86" s="317"/>
      <c r="F86" s="317"/>
      <c r="G86" s="317"/>
      <c r="H86" s="317"/>
      <c r="I86" s="317"/>
      <c r="J86" s="317"/>
      <c r="K86" s="315"/>
      <c r="L86" s="316"/>
      <c r="M86" s="219"/>
      <c r="N86" s="219"/>
      <c r="O86" s="219"/>
      <c r="P86" s="219"/>
      <c r="Q86" s="219"/>
      <c r="R86" s="307"/>
      <c r="S86" s="219"/>
      <c r="T86" s="307"/>
      <c r="U86" s="219"/>
      <c r="V86" s="307"/>
      <c r="W86" s="307"/>
      <c r="X86" s="308"/>
      <c r="Y86" s="308"/>
      <c r="Z86" s="308"/>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row>
    <row r="87" spans="3:54" s="181" customFormat="1">
      <c r="C87" s="219"/>
      <c r="D87" s="219"/>
      <c r="E87" s="317"/>
      <c r="F87" s="317"/>
      <c r="G87" s="317"/>
      <c r="H87" s="317"/>
      <c r="I87" s="317"/>
      <c r="J87" s="317"/>
      <c r="K87" s="315"/>
      <c r="L87" s="316"/>
      <c r="M87" s="219"/>
      <c r="N87" s="219"/>
      <c r="O87" s="219"/>
      <c r="P87" s="219"/>
      <c r="Q87" s="219"/>
      <c r="R87" s="307"/>
      <c r="S87" s="219"/>
      <c r="T87" s="307"/>
      <c r="U87" s="219"/>
      <c r="V87" s="307"/>
      <c r="W87" s="307"/>
      <c r="X87" s="308"/>
      <c r="Y87" s="308"/>
      <c r="Z87" s="308"/>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row>
    <row r="88" spans="3:54" s="181" customFormat="1">
      <c r="C88" s="219"/>
      <c r="D88" s="219"/>
      <c r="E88" s="317"/>
      <c r="F88" s="317"/>
      <c r="G88" s="317"/>
      <c r="H88" s="317"/>
      <c r="I88" s="317"/>
      <c r="J88" s="317"/>
      <c r="K88" s="315"/>
      <c r="L88" s="316"/>
      <c r="M88" s="219"/>
      <c r="N88" s="219"/>
      <c r="O88" s="219"/>
      <c r="P88" s="219"/>
      <c r="Q88" s="219"/>
      <c r="R88" s="307"/>
      <c r="S88" s="219"/>
      <c r="T88" s="307"/>
      <c r="U88" s="219"/>
      <c r="V88" s="307"/>
      <c r="W88" s="307"/>
      <c r="X88" s="308"/>
      <c r="Y88" s="308"/>
      <c r="Z88" s="308"/>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row>
    <row r="89" spans="3:54" s="181" customFormat="1">
      <c r="C89" s="219"/>
      <c r="D89" s="219"/>
      <c r="E89" s="317"/>
      <c r="F89" s="317"/>
      <c r="G89" s="317"/>
      <c r="H89" s="317"/>
      <c r="I89" s="317"/>
      <c r="J89" s="317"/>
      <c r="K89" s="315"/>
      <c r="L89" s="316"/>
      <c r="M89" s="219"/>
      <c r="N89" s="219"/>
      <c r="O89" s="219"/>
      <c r="P89" s="219"/>
      <c r="Q89" s="219"/>
      <c r="R89" s="307"/>
      <c r="S89" s="219"/>
      <c r="T89" s="307"/>
      <c r="U89" s="219"/>
      <c r="V89" s="307"/>
      <c r="W89" s="307"/>
      <c r="X89" s="308"/>
      <c r="Y89" s="308"/>
      <c r="Z89" s="308"/>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row>
    <row r="90" spans="3:54" s="181" customFormat="1">
      <c r="C90" s="219"/>
      <c r="D90" s="219"/>
      <c r="E90" s="317"/>
      <c r="F90" s="317"/>
      <c r="G90" s="317"/>
      <c r="H90" s="317"/>
      <c r="I90" s="317"/>
      <c r="J90" s="317"/>
      <c r="K90" s="315"/>
      <c r="L90" s="316"/>
      <c r="M90" s="219"/>
      <c r="N90" s="219"/>
      <c r="O90" s="219"/>
      <c r="P90" s="219"/>
      <c r="Q90" s="219"/>
      <c r="R90" s="307"/>
      <c r="S90" s="219"/>
      <c r="T90" s="307"/>
      <c r="U90" s="219"/>
      <c r="V90" s="307"/>
      <c r="W90" s="307"/>
      <c r="X90" s="308"/>
      <c r="Y90" s="308"/>
      <c r="Z90" s="308"/>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row>
    <row r="91" spans="3:54" s="181" customFormat="1">
      <c r="C91" s="219"/>
      <c r="D91" s="219"/>
      <c r="E91" s="317"/>
      <c r="F91" s="317"/>
      <c r="G91" s="317"/>
      <c r="H91" s="317"/>
      <c r="I91" s="317"/>
      <c r="J91" s="317"/>
      <c r="K91" s="315"/>
      <c r="L91" s="316"/>
      <c r="M91" s="219"/>
      <c r="N91" s="219"/>
      <c r="O91" s="219"/>
      <c r="P91" s="219"/>
      <c r="Q91" s="219"/>
      <c r="R91" s="307"/>
      <c r="S91" s="219"/>
      <c r="T91" s="307"/>
      <c r="U91" s="219"/>
      <c r="V91" s="307"/>
      <c r="W91" s="307"/>
      <c r="X91" s="308"/>
      <c r="Y91" s="308"/>
      <c r="Z91" s="308"/>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row>
    <row r="92" spans="3:54" s="181" customFormat="1">
      <c r="C92" s="219"/>
      <c r="D92" s="219"/>
      <c r="E92" s="317"/>
      <c r="F92" s="317"/>
      <c r="G92" s="317"/>
      <c r="H92" s="317"/>
      <c r="I92" s="317"/>
      <c r="J92" s="317"/>
      <c r="K92" s="315"/>
      <c r="L92" s="316"/>
      <c r="M92" s="219"/>
      <c r="N92" s="219"/>
      <c r="O92" s="219"/>
      <c r="P92" s="219"/>
      <c r="Q92" s="219"/>
      <c r="R92" s="307"/>
      <c r="S92" s="219"/>
      <c r="T92" s="307"/>
      <c r="U92" s="219"/>
      <c r="V92" s="307"/>
      <c r="W92" s="307"/>
      <c r="X92" s="308"/>
      <c r="Y92" s="308"/>
      <c r="Z92" s="308"/>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row>
    <row r="93" spans="3:54" s="181" customFormat="1">
      <c r="C93" s="219"/>
      <c r="D93" s="219"/>
      <c r="E93" s="317"/>
      <c r="F93" s="317"/>
      <c r="G93" s="317"/>
      <c r="H93" s="317"/>
      <c r="I93" s="317"/>
      <c r="J93" s="317"/>
      <c r="K93" s="315"/>
      <c r="L93" s="316"/>
      <c r="M93" s="219"/>
      <c r="N93" s="219"/>
      <c r="O93" s="219"/>
      <c r="P93" s="219"/>
      <c r="Q93" s="219"/>
      <c r="R93" s="307"/>
      <c r="S93" s="219"/>
      <c r="T93" s="307"/>
      <c r="U93" s="219"/>
      <c r="V93" s="307"/>
      <c r="W93" s="307"/>
      <c r="X93" s="308"/>
      <c r="Y93" s="308"/>
      <c r="Z93" s="308"/>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row>
    <row r="94" spans="3:54" s="181" customFormat="1">
      <c r="C94" s="219"/>
      <c r="D94" s="219"/>
      <c r="E94" s="317"/>
      <c r="F94" s="317"/>
      <c r="G94" s="317"/>
      <c r="H94" s="317"/>
      <c r="I94" s="317"/>
      <c r="J94" s="317"/>
      <c r="K94" s="315"/>
      <c r="L94" s="316"/>
      <c r="M94" s="219"/>
      <c r="N94" s="219"/>
      <c r="O94" s="219"/>
      <c r="P94" s="219"/>
      <c r="Q94" s="219"/>
      <c r="R94" s="307"/>
      <c r="S94" s="219"/>
      <c r="T94" s="307"/>
      <c r="U94" s="219"/>
      <c r="V94" s="307"/>
      <c r="W94" s="307"/>
      <c r="X94" s="308"/>
      <c r="Y94" s="308"/>
      <c r="Z94" s="308"/>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row>
    <row r="95" spans="3:54" s="181" customFormat="1">
      <c r="C95" s="219"/>
      <c r="D95" s="219"/>
      <c r="E95" s="317"/>
      <c r="F95" s="317"/>
      <c r="G95" s="317"/>
      <c r="H95" s="317"/>
      <c r="I95" s="317"/>
      <c r="J95" s="317"/>
      <c r="K95" s="315"/>
      <c r="L95" s="316"/>
      <c r="M95" s="219"/>
      <c r="N95" s="219"/>
      <c r="O95" s="219"/>
      <c r="P95" s="219"/>
      <c r="Q95" s="219"/>
      <c r="R95" s="307"/>
      <c r="S95" s="219"/>
      <c r="T95" s="307"/>
      <c r="U95" s="219"/>
      <c r="V95" s="307"/>
      <c r="W95" s="307"/>
      <c r="X95" s="308"/>
      <c r="Y95" s="308"/>
      <c r="Z95" s="308"/>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19"/>
      <c r="BA95" s="219"/>
      <c r="BB95" s="219"/>
    </row>
    <row r="96" spans="3:54" s="181" customFormat="1">
      <c r="C96" s="219"/>
      <c r="D96" s="219"/>
      <c r="E96" s="317"/>
      <c r="F96" s="317"/>
      <c r="G96" s="317"/>
      <c r="H96" s="317"/>
      <c r="I96" s="317"/>
      <c r="J96" s="317"/>
      <c r="K96" s="315"/>
      <c r="L96" s="316"/>
      <c r="M96" s="219"/>
      <c r="N96" s="219"/>
      <c r="O96" s="219"/>
      <c r="P96" s="219"/>
      <c r="Q96" s="219"/>
      <c r="R96" s="307"/>
      <c r="S96" s="219"/>
      <c r="T96" s="307"/>
      <c r="U96" s="219"/>
      <c r="V96" s="307"/>
      <c r="W96" s="307"/>
      <c r="X96" s="308"/>
      <c r="Y96" s="308"/>
      <c r="Z96" s="308"/>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row>
    <row r="97" spans="1:54">
      <c r="C97" s="219"/>
      <c r="D97" s="219"/>
      <c r="E97" s="317"/>
      <c r="F97" s="317"/>
      <c r="G97" s="317"/>
      <c r="H97" s="317"/>
      <c r="I97" s="317"/>
      <c r="J97" s="317"/>
      <c r="K97" s="315"/>
      <c r="L97" s="316"/>
      <c r="M97" s="219"/>
      <c r="N97" s="219"/>
      <c r="O97" s="219"/>
      <c r="P97" s="219"/>
      <c r="Q97" s="219"/>
      <c r="R97" s="307"/>
      <c r="S97" s="219"/>
      <c r="T97" s="307"/>
      <c r="U97" s="219"/>
      <c r="V97" s="307"/>
      <c r="W97" s="307"/>
      <c r="X97" s="308"/>
      <c r="Y97" s="308"/>
      <c r="Z97" s="308"/>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19"/>
      <c r="BA97" s="219"/>
      <c r="BB97" s="219"/>
    </row>
    <row r="98" spans="1:54">
      <c r="C98" s="219"/>
      <c r="D98" s="219"/>
      <c r="E98" s="317"/>
      <c r="F98" s="317"/>
      <c r="G98" s="317"/>
      <c r="H98" s="317"/>
      <c r="I98" s="317"/>
      <c r="J98" s="317"/>
      <c r="K98" s="315"/>
      <c r="L98" s="316"/>
      <c r="M98" s="219"/>
      <c r="N98" s="219"/>
      <c r="O98" s="219"/>
      <c r="P98" s="219"/>
      <c r="Q98" s="219"/>
      <c r="R98" s="307"/>
      <c r="S98" s="219"/>
      <c r="T98" s="307"/>
      <c r="U98" s="219"/>
      <c r="V98" s="307"/>
      <c r="W98" s="307"/>
      <c r="X98" s="308"/>
      <c r="Y98" s="308"/>
      <c r="Z98" s="308"/>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19"/>
      <c r="BB98" s="219"/>
    </row>
    <row r="99" spans="1:54">
      <c r="C99" s="219"/>
      <c r="D99" s="219"/>
      <c r="E99" s="317"/>
      <c r="F99" s="317"/>
      <c r="G99" s="317"/>
      <c r="H99" s="317"/>
      <c r="I99" s="317"/>
      <c r="J99" s="317"/>
      <c r="K99" s="315"/>
      <c r="L99" s="316"/>
      <c r="M99" s="219"/>
      <c r="N99" s="219"/>
      <c r="O99" s="219"/>
      <c r="P99" s="219"/>
      <c r="Q99" s="219"/>
      <c r="R99" s="307"/>
      <c r="S99" s="219"/>
      <c r="T99" s="307"/>
      <c r="U99" s="219"/>
      <c r="V99" s="307"/>
      <c r="W99" s="307"/>
      <c r="X99" s="308"/>
      <c r="Y99" s="308"/>
      <c r="Z99" s="308"/>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19"/>
      <c r="BB99" s="219"/>
    </row>
    <row r="100" spans="1:54">
      <c r="A100" s="182"/>
      <c r="C100" s="219"/>
      <c r="D100" s="219"/>
      <c r="E100" s="317"/>
      <c r="F100" s="317"/>
      <c r="G100" s="317"/>
      <c r="H100" s="317"/>
      <c r="I100" s="317"/>
      <c r="J100" s="317"/>
      <c r="K100" s="315"/>
      <c r="L100" s="316"/>
      <c r="M100" s="219"/>
      <c r="N100" s="219"/>
      <c r="O100" s="219"/>
      <c r="P100" s="219"/>
      <c r="Q100" s="219"/>
      <c r="R100" s="307"/>
      <c r="S100" s="219"/>
      <c r="T100" s="307"/>
      <c r="U100" s="219"/>
      <c r="V100" s="307"/>
      <c r="W100" s="307"/>
      <c r="X100" s="308"/>
      <c r="Y100" s="308"/>
      <c r="Z100" s="308"/>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row>
    <row r="101" spans="1:54">
      <c r="A101" s="182"/>
      <c r="C101" s="219"/>
      <c r="D101" s="219"/>
      <c r="E101" s="317"/>
      <c r="F101" s="317"/>
      <c r="G101" s="317"/>
      <c r="H101" s="317"/>
      <c r="I101" s="317"/>
      <c r="J101" s="317"/>
      <c r="K101" s="315"/>
      <c r="L101" s="316"/>
      <c r="M101" s="219"/>
      <c r="N101" s="219"/>
      <c r="O101" s="219"/>
      <c r="P101" s="219"/>
      <c r="Q101" s="219"/>
      <c r="R101" s="307"/>
      <c r="S101" s="219"/>
      <c r="T101" s="307"/>
      <c r="U101" s="219"/>
      <c r="V101" s="307"/>
      <c r="W101" s="307"/>
      <c r="X101" s="308"/>
      <c r="Y101" s="308"/>
      <c r="Z101" s="308"/>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row>
    <row r="102" spans="1:54">
      <c r="A102" s="182"/>
      <c r="C102" s="219"/>
      <c r="D102" s="219"/>
      <c r="E102" s="317"/>
      <c r="F102" s="317"/>
      <c r="G102" s="317"/>
      <c r="H102" s="317"/>
      <c r="I102" s="317"/>
      <c r="J102" s="317"/>
      <c r="K102" s="315"/>
      <c r="L102" s="316"/>
      <c r="M102" s="219"/>
      <c r="N102" s="219"/>
      <c r="O102" s="219"/>
      <c r="P102" s="219"/>
      <c r="Q102" s="219"/>
      <c r="R102" s="307"/>
      <c r="S102" s="219"/>
      <c r="T102" s="307"/>
      <c r="U102" s="219"/>
      <c r="V102" s="307"/>
      <c r="W102" s="307"/>
      <c r="X102" s="308"/>
      <c r="Y102" s="308"/>
      <c r="Z102" s="308"/>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row>
    <row r="103" spans="1:54">
      <c r="A103" s="182"/>
      <c r="C103" s="219"/>
      <c r="D103" s="219"/>
      <c r="E103" s="317"/>
      <c r="F103" s="317"/>
      <c r="G103" s="317"/>
      <c r="H103" s="317"/>
      <c r="I103" s="317"/>
      <c r="J103" s="317"/>
      <c r="K103" s="315"/>
      <c r="L103" s="316"/>
      <c r="M103" s="219"/>
      <c r="N103" s="219"/>
      <c r="O103" s="219"/>
      <c r="P103" s="219"/>
      <c r="Q103" s="219"/>
      <c r="R103" s="307"/>
      <c r="S103" s="219"/>
      <c r="T103" s="307"/>
      <c r="U103" s="219"/>
      <c r="V103" s="307"/>
      <c r="W103" s="307"/>
      <c r="X103" s="308"/>
      <c r="Y103" s="308"/>
      <c r="Z103" s="308"/>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row>
    <row r="104" spans="1:54">
      <c r="A104" s="182"/>
      <c r="C104" s="219"/>
      <c r="D104" s="219"/>
      <c r="E104" s="317"/>
      <c r="F104" s="317"/>
      <c r="G104" s="317"/>
      <c r="H104" s="317"/>
      <c r="I104" s="317"/>
      <c r="J104" s="317"/>
      <c r="K104" s="315"/>
      <c r="L104" s="316"/>
      <c r="M104" s="219"/>
      <c r="N104" s="219"/>
      <c r="O104" s="219"/>
      <c r="P104" s="219"/>
      <c r="Q104" s="219"/>
      <c r="R104" s="307"/>
      <c r="S104" s="219"/>
      <c r="T104" s="307"/>
      <c r="U104" s="219"/>
      <c r="V104" s="307"/>
      <c r="W104" s="307"/>
      <c r="X104" s="308"/>
      <c r="Y104" s="308"/>
      <c r="Z104" s="308"/>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row>
    <row r="105" spans="1:54">
      <c r="A105" s="182"/>
      <c r="C105" s="219"/>
      <c r="D105" s="219"/>
      <c r="E105" s="317"/>
      <c r="F105" s="317"/>
      <c r="G105" s="317"/>
      <c r="H105" s="317"/>
      <c r="I105" s="317"/>
      <c r="J105" s="317"/>
      <c r="K105" s="315"/>
      <c r="L105" s="316"/>
      <c r="M105" s="219"/>
      <c r="N105" s="219"/>
      <c r="O105" s="219"/>
      <c r="P105" s="219"/>
      <c r="Q105" s="219"/>
      <c r="R105" s="307"/>
      <c r="S105" s="219"/>
      <c r="T105" s="307"/>
      <c r="U105" s="219"/>
      <c r="V105" s="307"/>
      <c r="W105" s="307"/>
      <c r="X105" s="308"/>
      <c r="Y105" s="308"/>
      <c r="Z105" s="308"/>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318"/>
    </row>
    <row r="106" spans="1:54">
      <c r="A106" s="182"/>
      <c r="C106" s="182"/>
      <c r="D106" s="182"/>
      <c r="E106" s="317"/>
      <c r="F106" s="317"/>
      <c r="G106" s="317"/>
      <c r="H106" s="317"/>
      <c r="I106" s="317"/>
      <c r="J106" s="317"/>
      <c r="K106" s="319"/>
      <c r="L106" s="320"/>
      <c r="M106" s="182"/>
      <c r="O106" s="182"/>
      <c r="P106" s="182"/>
      <c r="R106" s="184"/>
      <c r="T106" s="184"/>
      <c r="V106" s="184"/>
      <c r="W106" s="184"/>
      <c r="X106" s="185"/>
      <c r="Y106" s="185"/>
      <c r="Z106" s="185"/>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254"/>
    </row>
    <row r="107" spans="1:54">
      <c r="A107" s="182"/>
      <c r="C107" s="182"/>
      <c r="D107" s="182"/>
      <c r="E107" s="317"/>
      <c r="F107" s="317"/>
      <c r="G107" s="317"/>
      <c r="H107" s="317"/>
      <c r="I107" s="317"/>
      <c r="J107" s="317"/>
      <c r="K107" s="319"/>
      <c r="L107" s="320"/>
      <c r="M107" s="182"/>
      <c r="O107" s="182"/>
      <c r="P107" s="182"/>
      <c r="R107" s="184"/>
      <c r="T107" s="184"/>
      <c r="V107" s="184"/>
      <c r="W107" s="184"/>
      <c r="X107" s="185"/>
      <c r="Y107" s="185"/>
      <c r="Z107" s="185"/>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254"/>
    </row>
    <row r="108" spans="1:54">
      <c r="A108" s="182"/>
      <c r="C108" s="182"/>
      <c r="D108" s="182"/>
      <c r="E108" s="317"/>
      <c r="F108" s="317"/>
      <c r="G108" s="317"/>
      <c r="H108" s="317"/>
      <c r="I108" s="317"/>
      <c r="J108" s="317"/>
      <c r="K108" s="319"/>
      <c r="L108" s="320"/>
      <c r="M108" s="182"/>
      <c r="O108" s="182"/>
      <c r="P108" s="182"/>
      <c r="R108" s="184"/>
      <c r="T108" s="184"/>
      <c r="V108" s="184"/>
      <c r="W108" s="184"/>
      <c r="X108" s="185"/>
      <c r="Y108" s="185"/>
      <c r="Z108" s="185"/>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254"/>
    </row>
    <row r="109" spans="1:54">
      <c r="A109" s="182"/>
      <c r="C109" s="182"/>
      <c r="D109" s="182"/>
      <c r="E109" s="317"/>
      <c r="F109" s="317"/>
      <c r="G109" s="317"/>
      <c r="H109" s="317"/>
      <c r="I109" s="317"/>
      <c r="J109" s="317"/>
      <c r="K109" s="319"/>
      <c r="L109" s="320"/>
      <c r="M109" s="182"/>
      <c r="O109" s="182"/>
      <c r="P109" s="182"/>
      <c r="R109" s="184"/>
      <c r="T109" s="184"/>
      <c r="V109" s="184"/>
      <c r="W109" s="184"/>
      <c r="X109" s="185"/>
      <c r="Y109" s="185"/>
      <c r="Z109" s="185"/>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254"/>
    </row>
    <row r="110" spans="1:54">
      <c r="A110" s="182"/>
      <c r="C110" s="182"/>
      <c r="D110" s="182"/>
      <c r="E110" s="317"/>
      <c r="F110" s="317"/>
      <c r="G110" s="317"/>
      <c r="H110" s="317"/>
      <c r="I110" s="317"/>
      <c r="J110" s="317"/>
      <c r="K110" s="319"/>
      <c r="L110" s="320"/>
      <c r="M110" s="182"/>
      <c r="O110" s="182"/>
      <c r="P110" s="182"/>
      <c r="R110" s="184"/>
      <c r="T110" s="184"/>
      <c r="V110" s="184"/>
      <c r="W110" s="184"/>
      <c r="X110" s="185"/>
      <c r="Y110" s="185"/>
      <c r="Z110" s="185"/>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254"/>
    </row>
    <row r="111" spans="1:54">
      <c r="E111" s="321"/>
      <c r="F111" s="321"/>
      <c r="G111" s="321"/>
      <c r="H111" s="321"/>
      <c r="I111" s="321"/>
      <c r="J111" s="321"/>
      <c r="K111" s="322"/>
      <c r="L111" s="323"/>
      <c r="BB111" s="254"/>
    </row>
    <row r="112" spans="1:54">
      <c r="E112" s="321"/>
      <c r="F112" s="321"/>
      <c r="G112" s="321"/>
      <c r="H112" s="321"/>
      <c r="I112" s="321"/>
      <c r="J112" s="321"/>
      <c r="K112" s="322"/>
      <c r="L112" s="323"/>
    </row>
    <row r="113" spans="1:54">
      <c r="E113" s="321"/>
      <c r="F113" s="321"/>
      <c r="G113" s="321"/>
      <c r="H113" s="321"/>
      <c r="I113" s="321"/>
      <c r="J113" s="321"/>
      <c r="K113" s="322"/>
      <c r="L113" s="323"/>
    </row>
    <row r="114" spans="1:54">
      <c r="E114" s="321"/>
      <c r="F114" s="321"/>
      <c r="G114" s="321"/>
      <c r="H114" s="321"/>
      <c r="I114" s="321"/>
      <c r="J114" s="321"/>
      <c r="K114" s="322"/>
      <c r="L114" s="323"/>
    </row>
    <row r="115" spans="1:54">
      <c r="E115" s="314"/>
      <c r="F115" s="314"/>
      <c r="G115" s="314"/>
      <c r="H115" s="314"/>
      <c r="I115" s="314"/>
      <c r="J115" s="314"/>
    </row>
    <row r="116" spans="1:54">
      <c r="E116" s="314"/>
      <c r="F116" s="314"/>
      <c r="G116" s="314"/>
      <c r="H116" s="314"/>
      <c r="I116" s="314"/>
      <c r="J116" s="314"/>
    </row>
    <row r="117" spans="1:54" s="325" customFormat="1">
      <c r="A117" s="181"/>
      <c r="B117" s="182"/>
      <c r="C117" s="181"/>
      <c r="D117" s="181"/>
      <c r="E117" s="314"/>
      <c r="F117" s="314"/>
      <c r="G117" s="314"/>
      <c r="H117" s="314"/>
      <c r="I117" s="314"/>
      <c r="J117" s="314"/>
      <c r="L117" s="181"/>
      <c r="M117" s="181"/>
      <c r="N117" s="182"/>
      <c r="O117" s="181"/>
      <c r="P117" s="181"/>
      <c r="Q117" s="182"/>
      <c r="R117" s="285"/>
      <c r="S117" s="182"/>
      <c r="T117" s="285"/>
      <c r="U117" s="182"/>
      <c r="V117" s="285"/>
      <c r="W117" s="285"/>
      <c r="X117" s="324"/>
      <c r="Y117" s="324"/>
      <c r="Z117" s="324"/>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row>
  </sheetData>
  <mergeCells count="64">
    <mergeCell ref="C72:D72"/>
    <mergeCell ref="G72:I72"/>
    <mergeCell ref="C73:D73"/>
    <mergeCell ref="G73:I73"/>
    <mergeCell ref="C74:D74"/>
    <mergeCell ref="G74:I74"/>
    <mergeCell ref="C71:D71"/>
    <mergeCell ref="G71:I71"/>
    <mergeCell ref="C62:D62"/>
    <mergeCell ref="C63:D63"/>
    <mergeCell ref="C64:D64"/>
    <mergeCell ref="C65:D65"/>
    <mergeCell ref="C66:D66"/>
    <mergeCell ref="C67:D67"/>
    <mergeCell ref="C68:D68"/>
    <mergeCell ref="G68:I68"/>
    <mergeCell ref="C69:D69"/>
    <mergeCell ref="C70:D70"/>
    <mergeCell ref="G70:I70"/>
    <mergeCell ref="M47:M48"/>
    <mergeCell ref="O47:V48"/>
    <mergeCell ref="M43:M44"/>
    <mergeCell ref="O49:V49"/>
    <mergeCell ref="C50:D50"/>
    <mergeCell ref="O43:V44"/>
    <mergeCell ref="C44:D44"/>
    <mergeCell ref="C45:D45"/>
    <mergeCell ref="C46:D46"/>
    <mergeCell ref="O46:V46"/>
    <mergeCell ref="C40:D40"/>
    <mergeCell ref="C41:D41"/>
    <mergeCell ref="C42:D42"/>
    <mergeCell ref="C43:D43"/>
    <mergeCell ref="C61:D61"/>
    <mergeCell ref="C51:D51"/>
    <mergeCell ref="C52:D52"/>
    <mergeCell ref="C59:D59"/>
    <mergeCell ref="G30:G31"/>
    <mergeCell ref="I30:I31"/>
    <mergeCell ref="C33:D33"/>
    <mergeCell ref="C34:D34"/>
    <mergeCell ref="C36:D36"/>
    <mergeCell ref="C35:D35"/>
    <mergeCell ref="C2:I2"/>
    <mergeCell ref="C5:V5"/>
    <mergeCell ref="O7:O8"/>
    <mergeCell ref="C19:D19"/>
    <mergeCell ref="C20:D20"/>
    <mergeCell ref="C17:D17"/>
    <mergeCell ref="C18:D18"/>
    <mergeCell ref="C29:D29"/>
    <mergeCell ref="C30:D31"/>
    <mergeCell ref="C22:D22"/>
    <mergeCell ref="C21:D21"/>
    <mergeCell ref="C23:D23"/>
    <mergeCell ref="C24:D24"/>
    <mergeCell ref="C25:D25"/>
    <mergeCell ref="C27:D27"/>
    <mergeCell ref="C28:D28"/>
    <mergeCell ref="AI12:AO13"/>
    <mergeCell ref="AI14:AO16"/>
    <mergeCell ref="AA11:AB11"/>
    <mergeCell ref="C12:D12"/>
    <mergeCell ref="C13:D13"/>
  </mergeCells>
  <dataValidations count="9">
    <dataValidation type="list" allowBlank="1" showInputMessage="1" showErrorMessage="1" sqref="V30:V36 V12:V28 I50:I52 I28:I30 I34:I36 I17:I21 R30:R36 R38:R39 V38:V39 R12:R28 I11:I13 I40:I42 I44:I46 I64:I67" xr:uid="{00000000-0002-0000-0E00-000000000000}">
      <formula1>"Y, N"</formula1>
    </dataValidation>
    <dataValidation type="list" allowBlank="1" showInputMessage="1" showErrorMessage="1" sqref="N46:V46" xr:uid="{00000000-0002-0000-0E00-000001000000}">
      <formula1>"Industrial, All others"</formula1>
    </dataValidation>
    <dataValidation allowBlank="1" showInputMessage="1" showErrorMessage="1" promptTitle="ISO 21930:2007" prompt="Sustainability in building construction- Environmental declaration of building products, BSi" sqref="C44:D44" xr:uid="{00000000-0002-0000-0E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41:D42" xr:uid="{00000000-0002-0000-0E00-000003000000}"/>
    <dataValidation allowBlank="1" showInputMessage="1" showErrorMessage="1" promptTitle="EN 15978:2011" prompt="Sustainability of construction works - assessment of environmental performance of buildings - calculation method, BSi" sqref="C30" xr:uid="{00000000-0002-0000-0E00-000004000000}"/>
    <dataValidation allowBlank="1" showInputMessage="1" showErrorMessage="1" promptTitle="EN 15804:2012" prompt="Sustainability of construction works - Environmental product declarations - core rules for the product category of construction products, BSi" sqref="C45:D45" xr:uid="{00000000-0002-0000-0E00-000005000000}"/>
    <dataValidation allowBlank="1" showErrorMessage="1" promptTitle="CEN/TR 15941:2010" prompt="Sustainability of construction works - Environmental product declarations - Methodology for selection and use of generic data, BSi" sqref="C35:D35" xr:uid="{00000000-0002-0000-0E00-000006000000}"/>
    <dataValidation allowBlank="1" showErrorMessage="1" sqref="C52:D52" xr:uid="{00000000-0002-0000-0E00-000007000000}"/>
    <dataValidation allowBlank="1" showErrorMessage="1" promptTitle="EN 15804:2012" prompt="Sustainability of construction works - Environmental product declarations - core rules for the product category of construction products, BSi" sqref="C46:D46" xr:uid="{00000000-0002-0000-0E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rgb="FF3D6864"/>
    <pageSetUpPr fitToPage="1"/>
  </sheetPr>
  <dimension ref="A1:BB115"/>
  <sheetViews>
    <sheetView showGridLines="0" topLeftCell="B34" zoomScale="80" zoomScaleNormal="80" workbookViewId="0">
      <selection activeCell="AI41" sqref="AI41"/>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678"/>
      <c r="M2" s="678"/>
      <c r="N2" s="678"/>
      <c r="O2" s="678"/>
      <c r="P2" s="678"/>
      <c r="Q2" s="678"/>
      <c r="R2" s="678"/>
      <c r="S2" s="678"/>
      <c r="T2" s="678"/>
      <c r="U2" s="678"/>
      <c r="V2" s="678"/>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136.9" customHeight="1" thickBot="1">
      <c r="C5" s="874" t="s">
        <v>188</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679" t="s">
        <v>23</v>
      </c>
      <c r="N10" s="66"/>
      <c r="O10" s="112" t="s">
        <v>21</v>
      </c>
      <c r="P10" s="64">
        <v>2</v>
      </c>
      <c r="Q10" s="66"/>
      <c r="R10" s="111" t="s">
        <v>49</v>
      </c>
      <c r="S10" s="66"/>
      <c r="T10" s="343">
        <f t="shared" ref="T10:T25" si="0">IF(R10="Y",P10*$L$8,"")</f>
        <v>2</v>
      </c>
      <c r="U10" s="66"/>
      <c r="V10" s="642"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679" t="s">
        <v>9</v>
      </c>
      <c r="N11" s="67"/>
      <c r="O11" s="112" t="s">
        <v>21</v>
      </c>
      <c r="P11" s="64">
        <v>2</v>
      </c>
      <c r="Q11" s="67"/>
      <c r="R11" s="111" t="s">
        <v>49</v>
      </c>
      <c r="S11" s="67"/>
      <c r="T11" s="343">
        <f t="shared" si="0"/>
        <v>2</v>
      </c>
      <c r="U11" s="67"/>
      <c r="V11" s="642"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679" t="s">
        <v>6</v>
      </c>
      <c r="N12" s="67"/>
      <c r="O12" s="664"/>
      <c r="P12" s="64">
        <v>2</v>
      </c>
      <c r="Q12" s="67"/>
      <c r="R12" s="111" t="s">
        <v>49</v>
      </c>
      <c r="S12" s="67"/>
      <c r="T12" s="343">
        <f t="shared" si="0"/>
        <v>2</v>
      </c>
      <c r="U12" s="67"/>
      <c r="V12" s="642"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679" t="s">
        <v>14</v>
      </c>
      <c r="N13" s="67"/>
      <c r="O13" s="112" t="s">
        <v>21</v>
      </c>
      <c r="P13" s="64">
        <v>2</v>
      </c>
      <c r="Q13" s="67"/>
      <c r="R13" s="111" t="s">
        <v>49</v>
      </c>
      <c r="S13" s="67"/>
      <c r="T13" s="343">
        <f t="shared" si="0"/>
        <v>2</v>
      </c>
      <c r="U13" s="67"/>
      <c r="V13" s="642"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679" t="s">
        <v>22</v>
      </c>
      <c r="N14" s="67"/>
      <c r="O14" s="664"/>
      <c r="P14" s="64">
        <v>2</v>
      </c>
      <c r="Q14" s="67"/>
      <c r="R14" s="111" t="s">
        <v>49</v>
      </c>
      <c r="S14" s="67"/>
      <c r="T14" s="343">
        <f t="shared" si="0"/>
        <v>2</v>
      </c>
      <c r="U14" s="67"/>
      <c r="V14" s="642" t="s">
        <v>49</v>
      </c>
      <c r="W14" s="18">
        <f t="shared" si="1"/>
        <v>2</v>
      </c>
      <c r="X14" s="82"/>
      <c r="Y14" s="82"/>
      <c r="Z14" s="81"/>
      <c r="AA14" s="133">
        <f>SUM(K38:K44)</f>
        <v>4</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679" t="s">
        <v>36</v>
      </c>
      <c r="N15" s="67"/>
      <c r="O15" s="112" t="s">
        <v>21</v>
      </c>
      <c r="P15" s="64">
        <v>2</v>
      </c>
      <c r="Q15" s="67"/>
      <c r="R15" s="111" t="s">
        <v>49</v>
      </c>
      <c r="S15" s="67"/>
      <c r="T15" s="343">
        <f t="shared" si="0"/>
        <v>2</v>
      </c>
      <c r="U15" s="67"/>
      <c r="V15" s="642" t="s">
        <v>49</v>
      </c>
      <c r="W15" s="18">
        <f t="shared" si="1"/>
        <v>2</v>
      </c>
      <c r="X15" s="82">
        <f>IF(OR(R15="N",W15&gt;0),1,0)</f>
        <v>1</v>
      </c>
      <c r="Y15" s="82"/>
      <c r="Z15" s="81"/>
      <c r="AA15" s="133">
        <f>SUM(K48:K50)</f>
        <v>1</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679" t="s">
        <v>7</v>
      </c>
      <c r="N16" s="67"/>
      <c r="O16" s="664"/>
      <c r="P16" s="64">
        <v>1</v>
      </c>
      <c r="Q16" s="67"/>
      <c r="R16" s="111" t="s">
        <v>49</v>
      </c>
      <c r="S16" s="67"/>
      <c r="T16" s="343">
        <f t="shared" si="0"/>
        <v>1</v>
      </c>
      <c r="U16" s="67"/>
      <c r="V16" s="565" t="s">
        <v>50</v>
      </c>
      <c r="W16" s="18">
        <f t="shared" si="1"/>
        <v>0</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679" t="s">
        <v>41</v>
      </c>
      <c r="N17" s="67"/>
      <c r="O17" s="664"/>
      <c r="P17" s="64">
        <v>1</v>
      </c>
      <c r="Q17" s="67"/>
      <c r="R17" s="111" t="s">
        <v>49</v>
      </c>
      <c r="S17" s="67"/>
      <c r="T17" s="343">
        <f t="shared" si="0"/>
        <v>1</v>
      </c>
      <c r="U17" s="67"/>
      <c r="V17" s="642"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679" t="s">
        <v>40</v>
      </c>
      <c r="N18" s="67"/>
      <c r="O18" s="664"/>
      <c r="P18" s="64">
        <v>1</v>
      </c>
      <c r="Q18" s="67"/>
      <c r="R18" s="111" t="s">
        <v>49</v>
      </c>
      <c r="S18" s="67"/>
      <c r="T18" s="343">
        <f t="shared" si="0"/>
        <v>1</v>
      </c>
      <c r="U18" s="67"/>
      <c r="V18" s="642"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679" t="s">
        <v>15</v>
      </c>
      <c r="N19" s="67"/>
      <c r="O19" s="664"/>
      <c r="P19" s="64">
        <v>1</v>
      </c>
      <c r="Q19" s="67"/>
      <c r="R19" s="111" t="s">
        <v>49</v>
      </c>
      <c r="S19" s="67"/>
      <c r="T19" s="343">
        <f t="shared" si="0"/>
        <v>1</v>
      </c>
      <c r="U19" s="67"/>
      <c r="V19" s="565" t="s">
        <v>50</v>
      </c>
      <c r="W19" s="18">
        <f t="shared" si="1"/>
        <v>0</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679" t="s">
        <v>10</v>
      </c>
      <c r="N20" s="67"/>
      <c r="O20" s="112" t="s">
        <v>21</v>
      </c>
      <c r="P20" s="64">
        <v>1</v>
      </c>
      <c r="Q20" s="67"/>
      <c r="R20" s="111" t="s">
        <v>49</v>
      </c>
      <c r="S20" s="67"/>
      <c r="T20" s="343">
        <f t="shared" si="0"/>
        <v>1</v>
      </c>
      <c r="U20" s="67"/>
      <c r="V20" s="642"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679" t="s">
        <v>8</v>
      </c>
      <c r="N21" s="67"/>
      <c r="O21" s="112" t="s">
        <v>21</v>
      </c>
      <c r="P21" s="64">
        <v>1</v>
      </c>
      <c r="Q21" s="67"/>
      <c r="R21" s="111" t="s">
        <v>49</v>
      </c>
      <c r="S21" s="67"/>
      <c r="T21" s="343">
        <f t="shared" si="0"/>
        <v>1</v>
      </c>
      <c r="U21" s="67"/>
      <c r="V21" s="642"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679" t="s">
        <v>37</v>
      </c>
      <c r="N22" s="67"/>
      <c r="O22" s="664"/>
      <c r="P22" s="64">
        <v>1</v>
      </c>
      <c r="Q22" s="67"/>
      <c r="R22" s="111" t="s">
        <v>49</v>
      </c>
      <c r="S22" s="67"/>
      <c r="T22" s="343">
        <f t="shared" si="0"/>
        <v>1</v>
      </c>
      <c r="U22" s="67"/>
      <c r="V22" s="565" t="s">
        <v>50</v>
      </c>
      <c r="W22" s="18">
        <f t="shared" si="1"/>
        <v>0</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679" t="s">
        <v>59</v>
      </c>
      <c r="N23" s="67"/>
      <c r="O23" s="664"/>
      <c r="P23" s="64">
        <v>0.5</v>
      </c>
      <c r="Q23" s="67"/>
      <c r="R23" s="111" t="s">
        <v>49</v>
      </c>
      <c r="S23" s="67"/>
      <c r="T23" s="343">
        <f t="shared" si="0"/>
        <v>0.5</v>
      </c>
      <c r="U23" s="67"/>
      <c r="V23" s="565" t="s">
        <v>50</v>
      </c>
      <c r="W23" s="18">
        <f t="shared" si="1"/>
        <v>0</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679" t="s">
        <v>11</v>
      </c>
      <c r="N24" s="67"/>
      <c r="O24" s="664"/>
      <c r="P24" s="64">
        <v>0.5</v>
      </c>
      <c r="Q24" s="67"/>
      <c r="R24" s="111" t="s">
        <v>49</v>
      </c>
      <c r="S24" s="67"/>
      <c r="T24" s="343">
        <f t="shared" si="0"/>
        <v>0.5</v>
      </c>
      <c r="U24" s="67"/>
      <c r="V24" s="565" t="s">
        <v>50</v>
      </c>
      <c r="W24" s="18">
        <f t="shared" si="1"/>
        <v>0</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679" t="s">
        <v>13</v>
      </c>
      <c r="N25" s="67"/>
      <c r="O25" s="664"/>
      <c r="P25" s="64">
        <v>0.5</v>
      </c>
      <c r="Q25" s="67"/>
      <c r="R25" s="111" t="s">
        <v>49</v>
      </c>
      <c r="S25" s="67"/>
      <c r="T25" s="343">
        <f t="shared" si="0"/>
        <v>0.5</v>
      </c>
      <c r="U25" s="67"/>
      <c r="V25" s="642"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679" t="s">
        <v>12</v>
      </c>
      <c r="N26" s="65"/>
      <c r="O26" s="664"/>
      <c r="P26" s="64">
        <v>0.5</v>
      </c>
      <c r="Q26" s="65"/>
      <c r="R26" s="111" t="s">
        <v>49</v>
      </c>
      <c r="S26" s="65"/>
      <c r="T26" s="343">
        <f>IF(R26="Y",P26*$L$8,"")</f>
        <v>0.5</v>
      </c>
      <c r="U26" s="65"/>
      <c r="V26" s="565" t="s">
        <v>50</v>
      </c>
      <c r="W26" s="18">
        <f>IF(V26="Y", T26, 0)</f>
        <v>0</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565" t="s">
        <v>50</v>
      </c>
      <c r="W28" s="18">
        <f t="shared" ref="W28:W34" si="3">IF(V28="Y", T28, 0)</f>
        <v>0</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50</v>
      </c>
      <c r="J32" s="9">
        <f>IF(I32="Y",G32,0)</f>
        <v>0</v>
      </c>
      <c r="K32" s="354">
        <f>IF(I32="Y",1,0)</f>
        <v>0</v>
      </c>
      <c r="M32" s="658" t="s">
        <v>18</v>
      </c>
      <c r="N32" s="67"/>
      <c r="O32" s="665"/>
      <c r="P32" s="64">
        <v>1</v>
      </c>
      <c r="Q32" s="67"/>
      <c r="R32" s="111" t="s">
        <v>49</v>
      </c>
      <c r="S32" s="67"/>
      <c r="T32" s="343">
        <f t="shared" si="2"/>
        <v>1</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187</v>
      </c>
      <c r="D33" s="866"/>
      <c r="E33" s="96">
        <v>2.5</v>
      </c>
      <c r="F33" s="76"/>
      <c r="G33" s="339">
        <f>E33*$A$31</f>
        <v>5</v>
      </c>
      <c r="H33" s="76"/>
      <c r="I33" s="109" t="s">
        <v>49</v>
      </c>
      <c r="J33" s="9">
        <f>IF(I33="Y",G33,0)</f>
        <v>5</v>
      </c>
      <c r="K33" s="354">
        <f>IF(I33="Y",1,0)</f>
        <v>1</v>
      </c>
      <c r="M33" s="658" t="s">
        <v>26</v>
      </c>
      <c r="N33" s="67"/>
      <c r="O33" s="665"/>
      <c r="P33" s="64">
        <v>1</v>
      </c>
      <c r="Q33" s="67"/>
      <c r="R33" s="111" t="s">
        <v>49</v>
      </c>
      <c r="S33" s="67"/>
      <c r="T33" s="343">
        <f t="shared" si="2"/>
        <v>1</v>
      </c>
      <c r="U33" s="67"/>
      <c r="V33" s="565" t="s">
        <v>50</v>
      </c>
      <c r="W33" s="18">
        <f t="shared" si="3"/>
        <v>0</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679" t="s">
        <v>16</v>
      </c>
      <c r="N34" s="67"/>
      <c r="O34" s="664"/>
      <c r="P34" s="64">
        <v>0.5</v>
      </c>
      <c r="Q34" s="67"/>
      <c r="R34" s="111" t="s">
        <v>49</v>
      </c>
      <c r="S34" s="67"/>
      <c r="T34" s="343">
        <f t="shared" si="2"/>
        <v>0.5</v>
      </c>
      <c r="U34" s="67"/>
      <c r="V34" s="565" t="s">
        <v>50</v>
      </c>
      <c r="W34" s="18">
        <f t="shared" si="3"/>
        <v>0</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10</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75"/>
      <c r="J36" s="9"/>
      <c r="K36" s="354"/>
      <c r="M36" s="658" t="s">
        <v>30</v>
      </c>
      <c r="N36" s="67"/>
      <c r="O36" s="665"/>
      <c r="P36" s="64">
        <v>1</v>
      </c>
      <c r="Q36" s="67"/>
      <c r="R36" s="111" t="s">
        <v>49</v>
      </c>
      <c r="S36" s="67"/>
      <c r="T36" s="343">
        <f>IF(R36="Y",P36*$L$8,"")</f>
        <v>1</v>
      </c>
      <c r="U36" s="67"/>
      <c r="V36" s="565" t="s">
        <v>50</v>
      </c>
      <c r="W36" s="18">
        <f>IF(V36="Y", T36, 0)</f>
        <v>0</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75"/>
      <c r="J37" s="9"/>
      <c r="K37" s="354"/>
      <c r="M37" s="658" t="s">
        <v>31</v>
      </c>
      <c r="N37" s="65"/>
      <c r="O37" s="665"/>
      <c r="P37" s="64">
        <v>0.5</v>
      </c>
      <c r="Q37" s="65"/>
      <c r="R37" s="111" t="s">
        <v>49</v>
      </c>
      <c r="S37" s="65"/>
      <c r="T37" s="343">
        <f>IF(R37="Y",P37*$L$8,"")</f>
        <v>0.5</v>
      </c>
      <c r="U37" s="65"/>
      <c r="V37" s="565" t="s">
        <v>50</v>
      </c>
      <c r="W37" s="18">
        <f>IF(V37="Y", T37, 0)</f>
        <v>0</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16.5</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0.78500000000000003</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50</v>
      </c>
      <c r="J44" s="9">
        <f t="shared" si="4"/>
        <v>0</v>
      </c>
      <c r="K44" s="354">
        <f t="shared" si="5"/>
        <v>0</v>
      </c>
      <c r="M44" s="677"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16</v>
      </c>
      <c r="J45" s="10"/>
      <c r="K45" s="354"/>
      <c r="M45" s="852" t="s">
        <v>62</v>
      </c>
      <c r="N45" s="71"/>
      <c r="O45" s="854">
        <f>IF(AA23=0,0,VLOOKUP(O41,Lookups!A2:C10,IF(O44="Industrial",2,3),TRUE))</f>
        <v>3</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615"/>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7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50</v>
      </c>
      <c r="J50" s="9">
        <f>IF(I50="Y",G50,0)</f>
        <v>0</v>
      </c>
      <c r="K50" s="354">
        <f>IF(I50="Y",1,0)</f>
        <v>0</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6</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62</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117</v>
      </c>
      <c r="D58" s="4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80" t="s">
        <v>118</v>
      </c>
      <c r="D59" s="881"/>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80" t="s">
        <v>119</v>
      </c>
      <c r="D60" s="920"/>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49</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933" t="s">
        <v>122</v>
      </c>
      <c r="H66" s="934"/>
      <c r="I66" s="935"/>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933" t="s">
        <v>123</v>
      </c>
      <c r="H68" s="934"/>
      <c r="I68" s="935"/>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933" t="s">
        <v>123</v>
      </c>
      <c r="H69" s="934"/>
      <c r="I69" s="935"/>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933" t="s">
        <v>123</v>
      </c>
      <c r="H70" s="934"/>
      <c r="I70" s="935"/>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933" t="s">
        <v>123</v>
      </c>
      <c r="H71" s="934"/>
      <c r="I71" s="935"/>
      <c r="J71" s="168"/>
      <c r="K71" s="170"/>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936" t="s">
        <v>114</v>
      </c>
      <c r="H72" s="937"/>
      <c r="I72" s="938"/>
      <c r="J72" s="168"/>
      <c r="K72" s="170"/>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924" t="s">
        <v>124</v>
      </c>
      <c r="D73" s="925"/>
      <c r="E73" s="925"/>
      <c r="F73" s="925"/>
      <c r="G73" s="925"/>
      <c r="H73" s="925"/>
      <c r="I73" s="926"/>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ht="31.9" customHeight="1">
      <c r="B74" s="161"/>
      <c r="C74" s="927" t="s">
        <v>121</v>
      </c>
      <c r="D74" s="928"/>
      <c r="E74" s="928"/>
      <c r="F74" s="928"/>
      <c r="G74" s="928"/>
      <c r="H74" s="928"/>
      <c r="I74" s="929"/>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31.9" customHeight="1">
      <c r="B75" s="161"/>
      <c r="C75" s="930" t="s">
        <v>120</v>
      </c>
      <c r="D75" s="931"/>
      <c r="E75" s="931"/>
      <c r="F75" s="931"/>
      <c r="G75" s="931"/>
      <c r="H75" s="931"/>
      <c r="I75" s="932"/>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8YRLvuphq1SIQ1lEUV+uuYhPBpev83nRD/xabXBky8FvohA0YhK6z6prJ+h8meYF/1HHJPvioVlcBBPewbgcMw==" saltValue="+4NmWP+IUafMuaVv2CsCUA==" spinCount="100000" sheet="1" objects="1" scenarios="1"/>
  <mergeCells count="68">
    <mergeCell ref="C72:D72"/>
    <mergeCell ref="G72:I72"/>
    <mergeCell ref="C69:D69"/>
    <mergeCell ref="G69:I69"/>
    <mergeCell ref="C70:D70"/>
    <mergeCell ref="G70:I70"/>
    <mergeCell ref="C71:D71"/>
    <mergeCell ref="G71:I71"/>
    <mergeCell ref="C68:D68"/>
    <mergeCell ref="G68:I68"/>
    <mergeCell ref="C57:D57"/>
    <mergeCell ref="C59:D59"/>
    <mergeCell ref="C60:D60"/>
    <mergeCell ref="C61:D61"/>
    <mergeCell ref="C62:D62"/>
    <mergeCell ref="C63:D63"/>
    <mergeCell ref="C64:D64"/>
    <mergeCell ref="C65:D65"/>
    <mergeCell ref="C66:D66"/>
    <mergeCell ref="G66:I66"/>
    <mergeCell ref="C67:D67"/>
    <mergeCell ref="C50:D50"/>
    <mergeCell ref="C41:D41"/>
    <mergeCell ref="M41:M42"/>
    <mergeCell ref="O41:V42"/>
    <mergeCell ref="C42:D42"/>
    <mergeCell ref="C43:D43"/>
    <mergeCell ref="C44:D44"/>
    <mergeCell ref="O44:V44"/>
    <mergeCell ref="M45:M46"/>
    <mergeCell ref="O45:V46"/>
    <mergeCell ref="O47:V47"/>
    <mergeCell ref="C48:D48"/>
    <mergeCell ref="C49:D49"/>
    <mergeCell ref="M48:V49"/>
    <mergeCell ref="G28:G29"/>
    <mergeCell ref="C32:D32"/>
    <mergeCell ref="C33:D33"/>
    <mergeCell ref="C34:D34"/>
    <mergeCell ref="C38:D38"/>
    <mergeCell ref="C23:D23"/>
    <mergeCell ref="C25:D25"/>
    <mergeCell ref="C40:D40"/>
    <mergeCell ref="C26:D26"/>
    <mergeCell ref="C27:D27"/>
    <mergeCell ref="C28:D29"/>
    <mergeCell ref="C39:D39"/>
    <mergeCell ref="C2:I2"/>
    <mergeCell ref="C5:V5"/>
    <mergeCell ref="O6:O7"/>
    <mergeCell ref="AA9:AB9"/>
    <mergeCell ref="C11:D11"/>
    <mergeCell ref="AI9:AO10"/>
    <mergeCell ref="C10:D10"/>
    <mergeCell ref="C73:I73"/>
    <mergeCell ref="C74:I74"/>
    <mergeCell ref="C75:I75"/>
    <mergeCell ref="C18:D18"/>
    <mergeCell ref="AI11:AO13"/>
    <mergeCell ref="C15:D15"/>
    <mergeCell ref="C16:D16"/>
    <mergeCell ref="C17:D17"/>
    <mergeCell ref="I28:I29"/>
    <mergeCell ref="C31:D31"/>
    <mergeCell ref="C19:D19"/>
    <mergeCell ref="C20:D20"/>
    <mergeCell ref="C21:D21"/>
    <mergeCell ref="C22:D22"/>
  </mergeCells>
  <dataValidations count="9">
    <dataValidation type="list" allowBlank="1" showInputMessage="1" showErrorMessage="1" sqref="V28:V34 I38:I40 I26:I28 I9:I11 I15:I19 I42:I44 R28:R34 R36:R37 V36:V37 R10:R26 I62:I65 I32:I34 I48:I50 V10:V26" xr:uid="{00000000-0002-0000-0F00-000000000000}">
      <formula1>"Y, N"</formula1>
    </dataValidation>
    <dataValidation type="list" allowBlank="1" showInputMessage="1" showErrorMessage="1" sqref="N44:V44" xr:uid="{00000000-0002-0000-0F00-000001000000}">
      <formula1>"Industrial, All others"</formula1>
    </dataValidation>
    <dataValidation allowBlank="1" showInputMessage="1" showErrorMessage="1" promptTitle="ISO 21930:2007" prompt="Sustainability in building construction- Environmental declaration of building products, BSi" sqref="C42:D42" xr:uid="{00000000-0002-0000-0F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F00-000003000000}"/>
    <dataValidation allowBlank="1" showInputMessage="1" showErrorMessage="1" promptTitle="EN 15978:2011" prompt="Sustainability of construction works - assessment of environmental performance of buildings - calculation method, BSi" sqref="C28" xr:uid="{00000000-0002-0000-0F00-000004000000}"/>
    <dataValidation allowBlank="1" showInputMessage="1" showErrorMessage="1" promptTitle="EN 15804:2012" prompt="Sustainability of construction works - Environmental product declarations - core rules for the product category of construction products, BSi" sqref="C43:D43" xr:uid="{00000000-0002-0000-0F00-000005000000}"/>
    <dataValidation allowBlank="1" showErrorMessage="1" promptTitle="CEN/TR 15941:2010" prompt="Sustainability of construction works - Environmental product declarations - Methodology for selection and use of generic data, BSi" sqref="C33:D33" xr:uid="{00000000-0002-0000-0F00-000006000000}"/>
    <dataValidation allowBlank="1" showErrorMessage="1" sqref="C50:D50" xr:uid="{00000000-0002-0000-0F00-000007000000}"/>
    <dataValidation allowBlank="1" showErrorMessage="1" promptTitle="EN 15804:2012" prompt="Sustainability of construction works - Environmental product declarations - core rules for the product category of construction products, BSi" sqref="C44:D44" xr:uid="{00000000-0002-0000-0F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tabColor rgb="FF3D6864"/>
    <pageSetUpPr fitToPage="1"/>
  </sheetPr>
  <dimension ref="A1:BB117"/>
  <sheetViews>
    <sheetView showGridLines="0" topLeftCell="B1" zoomScale="50" zoomScaleNormal="50" workbookViewId="0">
      <selection activeCell="C5" sqref="C5:V5"/>
    </sheetView>
  </sheetViews>
  <sheetFormatPr defaultColWidth="9.140625" defaultRowHeight="15"/>
  <cols>
    <col min="1" max="1" width="4.28515625" style="181" hidden="1" customWidth="1"/>
    <col min="2" max="2" width="4.28515625" style="182" customWidth="1"/>
    <col min="3" max="3" width="68.5703125" style="181" customWidth="1"/>
    <col min="4" max="4" width="7.140625" style="181" bestFit="1" customWidth="1"/>
    <col min="5" max="5" width="7.140625" style="181" hidden="1" customWidth="1"/>
    <col min="6" max="6" width="0.5703125" style="181" customWidth="1"/>
    <col min="7" max="7" width="6" style="181" customWidth="1"/>
    <col min="8" max="8" width="0.5703125" style="181" customWidth="1"/>
    <col min="9" max="9" width="7.42578125" style="181" customWidth="1"/>
    <col min="10" max="10" width="5.28515625" style="181" hidden="1" customWidth="1"/>
    <col min="11" max="11" width="6.7109375" style="325" bestFit="1" customWidth="1"/>
    <col min="12" max="12" width="4.7109375" style="181" hidden="1" customWidth="1"/>
    <col min="13" max="13" width="57.7109375" style="181" bestFit="1" customWidth="1"/>
    <col min="14" max="14" width="0.5703125" style="182" customWidth="1"/>
    <col min="15" max="15" width="5.7109375" style="181" customWidth="1"/>
    <col min="16" max="16" width="5.7109375" style="181" hidden="1" customWidth="1"/>
    <col min="17" max="17" width="0.5703125" style="182" customWidth="1"/>
    <col min="18" max="18" width="9" style="285" customWidth="1"/>
    <col min="19" max="19" width="0.5703125" style="182" customWidth="1"/>
    <col min="20" max="20" width="7.7109375" style="285" bestFit="1" customWidth="1"/>
    <col min="21" max="21" width="0.5703125" style="182" customWidth="1"/>
    <col min="22" max="22" width="7.140625" style="285" bestFit="1" customWidth="1"/>
    <col min="23" max="23" width="3.85546875" style="285" hidden="1" customWidth="1"/>
    <col min="24" max="25" width="9.140625" style="324" hidden="1" customWidth="1"/>
    <col min="26" max="26" width="9.85546875" style="324" hidden="1" customWidth="1"/>
    <col min="27" max="33" width="9.140625" style="181" hidden="1" customWidth="1"/>
    <col min="34" max="16384" width="9.140625" style="181"/>
  </cols>
  <sheetData>
    <row r="1" spans="1:53" ht="15" customHeight="1">
      <c r="C1" s="182"/>
      <c r="D1" s="182"/>
      <c r="E1" s="182"/>
      <c r="F1" s="182"/>
      <c r="G1" s="182"/>
      <c r="H1" s="182"/>
      <c r="I1" s="182"/>
      <c r="J1" s="182"/>
      <c r="K1" s="183"/>
      <c r="L1" s="182"/>
      <c r="M1" s="182"/>
      <c r="O1" s="182"/>
      <c r="P1" s="182"/>
      <c r="R1" s="184"/>
      <c r="T1" s="184"/>
      <c r="V1" s="184"/>
      <c r="W1" s="184"/>
      <c r="X1" s="185"/>
      <c r="Y1" s="185"/>
      <c r="Z1" s="185"/>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row>
    <row r="2" spans="1:53" ht="38.25" customHeight="1">
      <c r="C2" s="887" t="s">
        <v>147</v>
      </c>
      <c r="D2" s="887"/>
      <c r="E2" s="887"/>
      <c r="F2" s="887"/>
      <c r="G2" s="887"/>
      <c r="H2" s="887"/>
      <c r="I2" s="887"/>
      <c r="J2" s="182"/>
      <c r="K2" s="186"/>
      <c r="L2" s="331"/>
      <c r="M2" s="331"/>
      <c r="N2" s="331"/>
      <c r="O2" s="331"/>
      <c r="P2" s="331"/>
      <c r="Q2" s="331"/>
      <c r="R2" s="331"/>
      <c r="S2" s="331"/>
      <c r="T2" s="331"/>
      <c r="U2" s="331"/>
      <c r="V2" s="331"/>
      <c r="W2" s="184"/>
      <c r="X2" s="185"/>
      <c r="Y2" s="185"/>
      <c r="Z2" s="185"/>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row>
    <row r="3" spans="1:53" ht="7.5" customHeight="1" thickBot="1">
      <c r="C3" s="182"/>
      <c r="D3" s="182"/>
      <c r="E3" s="182"/>
      <c r="F3" s="182"/>
      <c r="G3" s="182"/>
      <c r="H3" s="182"/>
      <c r="I3" s="182"/>
      <c r="J3" s="182"/>
      <c r="K3" s="183"/>
      <c r="L3" s="182"/>
      <c r="M3" s="182"/>
      <c r="O3" s="182"/>
      <c r="P3" s="182"/>
      <c r="R3" s="184"/>
      <c r="T3" s="184"/>
      <c r="V3" s="184"/>
      <c r="W3" s="184"/>
      <c r="X3" s="185"/>
      <c r="Y3" s="185"/>
      <c r="Z3" s="185"/>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row>
    <row r="4" spans="1:53" ht="21">
      <c r="C4" s="188" t="s">
        <v>112</v>
      </c>
      <c r="D4" s="189"/>
      <c r="E4" s="189"/>
      <c r="F4" s="189"/>
      <c r="G4" s="189"/>
      <c r="H4" s="189"/>
      <c r="I4" s="189"/>
      <c r="J4" s="189"/>
      <c r="K4" s="190"/>
      <c r="L4" s="189"/>
      <c r="M4" s="189"/>
      <c r="N4" s="189"/>
      <c r="O4" s="189"/>
      <c r="P4" s="189"/>
      <c r="Q4" s="189"/>
      <c r="R4" s="191"/>
      <c r="S4" s="189"/>
      <c r="T4" s="191"/>
      <c r="U4" s="189"/>
      <c r="V4" s="192"/>
      <c r="W4" s="184"/>
      <c r="X4" s="185"/>
      <c r="Y4" s="185"/>
      <c r="Z4" s="185"/>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row>
    <row r="5" spans="1:53" s="197" customFormat="1" ht="141.75" customHeight="1" thickBot="1">
      <c r="A5" s="193"/>
      <c r="B5" s="194"/>
      <c r="C5" s="940" t="s">
        <v>146</v>
      </c>
      <c r="D5" s="941"/>
      <c r="E5" s="941"/>
      <c r="F5" s="941"/>
      <c r="G5" s="941"/>
      <c r="H5" s="941"/>
      <c r="I5" s="941"/>
      <c r="J5" s="941"/>
      <c r="K5" s="941"/>
      <c r="L5" s="941"/>
      <c r="M5" s="941"/>
      <c r="N5" s="941"/>
      <c r="O5" s="941"/>
      <c r="P5" s="941"/>
      <c r="Q5" s="941"/>
      <c r="R5" s="941"/>
      <c r="S5" s="941"/>
      <c r="T5" s="941"/>
      <c r="U5" s="941"/>
      <c r="V5" s="942"/>
      <c r="W5" s="195"/>
      <c r="X5" s="196"/>
      <c r="Y5" s="196"/>
      <c r="Z5" s="196"/>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row>
    <row r="6" spans="1:53" s="197" customFormat="1" ht="7.5" customHeight="1">
      <c r="A6" s="193"/>
      <c r="B6" s="194"/>
      <c r="C6" s="198"/>
      <c r="D6" s="198"/>
      <c r="E6" s="198"/>
      <c r="F6" s="198"/>
      <c r="G6" s="198"/>
      <c r="H6" s="198"/>
      <c r="I6" s="198"/>
      <c r="J6" s="198"/>
      <c r="K6" s="198"/>
      <c r="L6" s="198"/>
      <c r="M6" s="198"/>
      <c r="N6" s="198"/>
      <c r="O6" s="198"/>
      <c r="P6" s="198"/>
      <c r="Q6" s="198"/>
      <c r="R6" s="198"/>
      <c r="S6" s="198"/>
      <c r="T6" s="198"/>
      <c r="U6" s="198"/>
      <c r="V6" s="198"/>
      <c r="W6" s="195"/>
      <c r="X6" s="196"/>
      <c r="Y6" s="196"/>
      <c r="Z6" s="196"/>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row>
    <row r="7" spans="1:53" s="197" customFormat="1" ht="21">
      <c r="B7" s="182"/>
      <c r="C7" s="199" t="s">
        <v>67</v>
      </c>
      <c r="D7" s="182"/>
      <c r="E7" s="182"/>
      <c r="F7" s="182"/>
      <c r="G7" s="182"/>
      <c r="H7" s="182"/>
      <c r="I7" s="182"/>
      <c r="J7" s="182"/>
      <c r="K7" s="183"/>
      <c r="L7" s="182"/>
      <c r="M7" s="199" t="s">
        <v>66</v>
      </c>
      <c r="N7" s="200"/>
      <c r="O7" s="888" t="s">
        <v>47</v>
      </c>
      <c r="P7" s="200"/>
      <c r="Q7" s="200"/>
      <c r="R7" s="201"/>
      <c r="S7" s="200"/>
      <c r="T7" s="201"/>
      <c r="U7" s="200"/>
      <c r="V7" s="201"/>
      <c r="W7" s="202"/>
      <c r="X7" s="185"/>
      <c r="Y7" s="185"/>
      <c r="Z7" s="185"/>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row>
    <row r="8" spans="1:53" s="197" customFormat="1" ht="86.25" customHeight="1" thickBot="1">
      <c r="A8" s="193" t="s">
        <v>29</v>
      </c>
      <c r="B8" s="194"/>
      <c r="C8" s="203" t="s">
        <v>54</v>
      </c>
      <c r="D8" s="204" t="s">
        <v>38</v>
      </c>
      <c r="E8" s="205"/>
      <c r="F8" s="206"/>
      <c r="G8" s="207" t="s">
        <v>52</v>
      </c>
      <c r="H8" s="206"/>
      <c r="I8" s="208" t="s">
        <v>75</v>
      </c>
      <c r="J8" s="209" t="s">
        <v>53</v>
      </c>
      <c r="K8" s="143" t="s">
        <v>76</v>
      </c>
      <c r="L8" s="194" t="s">
        <v>29</v>
      </c>
      <c r="M8" s="210"/>
      <c r="N8" s="211"/>
      <c r="O8" s="889"/>
      <c r="P8" s="211" t="s">
        <v>55</v>
      </c>
      <c r="Q8" s="211"/>
      <c r="R8" s="212" t="s">
        <v>48</v>
      </c>
      <c r="S8" s="211"/>
      <c r="T8" s="207" t="s">
        <v>52</v>
      </c>
      <c r="U8" s="211"/>
      <c r="V8" s="208" t="s">
        <v>51</v>
      </c>
      <c r="W8" s="195"/>
      <c r="X8" s="196"/>
      <c r="Y8" s="196"/>
      <c r="Z8" s="196"/>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row>
    <row r="9" spans="1:53" s="197" customFormat="1" ht="22.5" customHeight="1">
      <c r="A9" s="193"/>
      <c r="B9" s="194"/>
      <c r="C9" s="213"/>
      <c r="D9" s="214"/>
      <c r="E9" s="215"/>
      <c r="F9" s="216"/>
      <c r="G9" s="217"/>
      <c r="H9" s="216"/>
      <c r="I9" s="218"/>
      <c r="J9" s="209"/>
      <c r="K9" s="143"/>
      <c r="L9" s="194"/>
      <c r="M9" s="219"/>
      <c r="N9" s="220"/>
      <c r="O9" s="332"/>
      <c r="P9" s="220"/>
      <c r="Q9" s="220"/>
      <c r="R9" s="222"/>
      <c r="S9" s="220"/>
      <c r="T9" s="217"/>
      <c r="U9" s="220"/>
      <c r="V9" s="218"/>
      <c r="W9" s="195"/>
      <c r="X9" s="196"/>
      <c r="Y9" s="196"/>
      <c r="Z9" s="196"/>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row>
    <row r="10" spans="1:53" s="197" customFormat="1" ht="18.75">
      <c r="A10" s="223">
        <v>2</v>
      </c>
      <c r="B10" s="224"/>
      <c r="C10" s="225" t="s">
        <v>39</v>
      </c>
      <c r="D10" s="182"/>
      <c r="E10" s="182"/>
      <c r="F10" s="226"/>
      <c r="G10" s="227" t="s">
        <v>2</v>
      </c>
      <c r="H10" s="226"/>
      <c r="I10" s="226"/>
      <c r="J10" s="228"/>
      <c r="K10" s="144"/>
      <c r="L10" s="229">
        <v>1</v>
      </c>
      <c r="M10" s="230" t="s">
        <v>78</v>
      </c>
      <c r="N10" s="183"/>
      <c r="O10" s="183"/>
      <c r="P10" s="183"/>
      <c r="Q10" s="183"/>
      <c r="R10" s="202"/>
      <c r="S10" s="183"/>
      <c r="T10" s="202"/>
      <c r="U10" s="183"/>
      <c r="V10" s="231"/>
      <c r="W10" s="232"/>
      <c r="X10" s="233"/>
      <c r="Y10" s="233"/>
      <c r="Z10" s="234"/>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row>
    <row r="11" spans="1:53" s="197" customFormat="1" ht="18.75">
      <c r="B11" s="182"/>
      <c r="C11" s="235" t="s">
        <v>1</v>
      </c>
      <c r="D11" s="236" t="s">
        <v>21</v>
      </c>
      <c r="E11" s="237">
        <v>1</v>
      </c>
      <c r="F11" s="238"/>
      <c r="G11" s="103">
        <f>E11*$A$10</f>
        <v>2</v>
      </c>
      <c r="H11" s="238"/>
      <c r="I11" s="239" t="s">
        <v>49</v>
      </c>
      <c r="J11" s="228">
        <f>IF(I11="Y",G11,0)</f>
        <v>2</v>
      </c>
      <c r="K11" s="145">
        <f>IF(I11="Y",1,0)</f>
        <v>1</v>
      </c>
      <c r="M11" s="225" t="s">
        <v>24</v>
      </c>
      <c r="N11" s="240"/>
      <c r="O11" s="240"/>
      <c r="P11" s="240"/>
      <c r="Q11" s="240"/>
      <c r="R11" s="202"/>
      <c r="S11" s="240"/>
      <c r="T11" s="227" t="s">
        <v>2</v>
      </c>
      <c r="U11" s="240"/>
      <c r="V11" s="231"/>
      <c r="W11" s="232"/>
      <c r="X11" s="185"/>
      <c r="Y11" s="185"/>
      <c r="Z11" s="185"/>
      <c r="AA11" s="890" t="s">
        <v>76</v>
      </c>
      <c r="AB11" s="890"/>
      <c r="AC11" s="182"/>
      <c r="AD11" s="182"/>
      <c r="AE11" s="182"/>
      <c r="AF11" s="182"/>
      <c r="AG11" s="182"/>
      <c r="AH11" s="182"/>
      <c r="AI11" s="809" t="s">
        <v>170</v>
      </c>
      <c r="AJ11" s="809"/>
      <c r="AK11" s="809"/>
      <c r="AL11" s="809"/>
      <c r="AM11" s="809"/>
      <c r="AN11" s="809"/>
      <c r="AO11" s="809"/>
      <c r="AP11" s="182"/>
      <c r="AQ11" s="182"/>
      <c r="AR11" s="182"/>
      <c r="AS11" s="182"/>
      <c r="AT11" s="182"/>
      <c r="AU11" s="182"/>
      <c r="AV11" s="182"/>
      <c r="AW11" s="182"/>
      <c r="AX11" s="182"/>
      <c r="AY11" s="182"/>
      <c r="AZ11" s="182"/>
      <c r="BA11" s="182"/>
    </row>
    <row r="12" spans="1:53" s="197" customFormat="1" ht="15.75">
      <c r="B12" s="182"/>
      <c r="C12" s="891" t="s">
        <v>68</v>
      </c>
      <c r="D12" s="892"/>
      <c r="E12" s="228">
        <v>1</v>
      </c>
      <c r="F12" s="238"/>
      <c r="G12" s="103">
        <f>E12*$A$10</f>
        <v>2</v>
      </c>
      <c r="H12" s="238"/>
      <c r="I12" s="239" t="s">
        <v>49</v>
      </c>
      <c r="J12" s="228">
        <f>IF(I12="Y",G12,0)</f>
        <v>2</v>
      </c>
      <c r="K12" s="146"/>
      <c r="L12" s="241"/>
      <c r="M12" s="334" t="s">
        <v>23</v>
      </c>
      <c r="N12" s="243"/>
      <c r="O12" s="244" t="s">
        <v>21</v>
      </c>
      <c r="P12" s="245">
        <v>2</v>
      </c>
      <c r="Q12" s="243"/>
      <c r="R12" s="111" t="s">
        <v>49</v>
      </c>
      <c r="S12" s="243"/>
      <c r="T12" s="108">
        <f t="shared" ref="T12:T27" si="0">IF(R12="Y",P12*$L$10,"")</f>
        <v>2</v>
      </c>
      <c r="U12" s="243"/>
      <c r="V12" s="642" t="s">
        <v>49</v>
      </c>
      <c r="W12" s="247">
        <f t="shared" ref="W12:W27" si="1">IF(V12="Y", T12, 0)</f>
        <v>2</v>
      </c>
      <c r="X12" s="185">
        <f>IF(OR(R12="N",W12&gt;0),1,0)</f>
        <v>1</v>
      </c>
      <c r="Y12" s="185"/>
      <c r="Z12" s="185"/>
      <c r="AA12" s="248">
        <f>K11</f>
        <v>1</v>
      </c>
      <c r="AB12" s="182"/>
      <c r="AC12" s="182"/>
      <c r="AD12" s="182"/>
      <c r="AE12" s="182"/>
      <c r="AF12" s="182"/>
      <c r="AG12" s="182"/>
      <c r="AH12" s="182"/>
      <c r="AI12" s="809"/>
      <c r="AJ12" s="809"/>
      <c r="AK12" s="809"/>
      <c r="AL12" s="809"/>
      <c r="AM12" s="809"/>
      <c r="AN12" s="809"/>
      <c r="AO12" s="809"/>
      <c r="AP12" s="182"/>
      <c r="AQ12" s="182"/>
      <c r="AR12" s="182"/>
      <c r="AS12" s="182"/>
      <c r="AT12" s="182"/>
      <c r="AU12" s="182"/>
      <c r="AV12" s="182"/>
      <c r="AW12" s="182"/>
      <c r="AX12" s="182"/>
      <c r="AY12" s="182"/>
      <c r="AZ12" s="182"/>
      <c r="BA12" s="182"/>
    </row>
    <row r="13" spans="1:53" s="197" customFormat="1" ht="15.75">
      <c r="B13" s="182"/>
      <c r="C13" s="893" t="s">
        <v>69</v>
      </c>
      <c r="D13" s="893"/>
      <c r="E13" s="228">
        <v>2</v>
      </c>
      <c r="F13" s="238"/>
      <c r="G13" s="103">
        <f>E13*$A$10</f>
        <v>4</v>
      </c>
      <c r="H13" s="238"/>
      <c r="I13" s="239" t="s">
        <v>49</v>
      </c>
      <c r="J13" s="228">
        <f>IF(I13="Y",G13,0)</f>
        <v>4</v>
      </c>
      <c r="K13" s="146"/>
      <c r="L13" s="241"/>
      <c r="M13" s="334" t="s">
        <v>9</v>
      </c>
      <c r="N13" s="238"/>
      <c r="O13" s="244" t="s">
        <v>21</v>
      </c>
      <c r="P13" s="245">
        <v>2</v>
      </c>
      <c r="Q13" s="238"/>
      <c r="R13" s="111" t="s">
        <v>49</v>
      </c>
      <c r="S13" s="238"/>
      <c r="T13" s="108">
        <f t="shared" si="0"/>
        <v>2</v>
      </c>
      <c r="U13" s="238"/>
      <c r="V13" s="642" t="s">
        <v>49</v>
      </c>
      <c r="W13" s="247">
        <f t="shared" si="1"/>
        <v>2</v>
      </c>
      <c r="X13" s="185">
        <f>IF(OR(R13="N",W13&gt;0),1,0)</f>
        <v>1</v>
      </c>
      <c r="Y13" s="185"/>
      <c r="Z13" s="249"/>
      <c r="AA13" s="250">
        <f>K17</f>
        <v>1</v>
      </c>
      <c r="AB13" s="182"/>
      <c r="AC13" s="182"/>
      <c r="AD13" s="182"/>
      <c r="AE13" s="182"/>
      <c r="AF13" s="182"/>
      <c r="AG13" s="182"/>
      <c r="AH13" s="182"/>
      <c r="AI13" s="810" t="s">
        <v>171</v>
      </c>
      <c r="AJ13" s="810"/>
      <c r="AK13" s="810"/>
      <c r="AL13" s="810"/>
      <c r="AM13" s="810"/>
      <c r="AN13" s="810"/>
      <c r="AO13" s="810"/>
      <c r="AP13" s="182"/>
      <c r="AQ13" s="182"/>
      <c r="AR13" s="182"/>
      <c r="AS13" s="182"/>
      <c r="AT13" s="182"/>
      <c r="AU13" s="182"/>
      <c r="AV13" s="182"/>
      <c r="AW13" s="182"/>
      <c r="AX13" s="182"/>
      <c r="AY13" s="182"/>
      <c r="AZ13" s="182"/>
      <c r="BA13" s="182"/>
    </row>
    <row r="14" spans="1:53" s="197" customFormat="1" ht="15.75">
      <c r="B14" s="182"/>
      <c r="C14" s="182"/>
      <c r="D14" s="251" t="s">
        <v>56</v>
      </c>
      <c r="E14" s="219"/>
      <c r="F14" s="159"/>
      <c r="G14" s="121">
        <f>SUM(G11:G13)</f>
        <v>8</v>
      </c>
      <c r="H14" s="159"/>
      <c r="I14" s="122">
        <f>SUM(J11:J13)</f>
        <v>8</v>
      </c>
      <c r="J14" s="252"/>
      <c r="K14" s="146"/>
      <c r="L14" s="241"/>
      <c r="M14" s="334" t="s">
        <v>6</v>
      </c>
      <c r="N14" s="238"/>
      <c r="O14" s="253"/>
      <c r="P14" s="245">
        <v>2</v>
      </c>
      <c r="Q14" s="238"/>
      <c r="R14" s="111" t="s">
        <v>49</v>
      </c>
      <c r="S14" s="238"/>
      <c r="T14" s="108">
        <f t="shared" si="0"/>
        <v>2</v>
      </c>
      <c r="U14" s="238"/>
      <c r="V14" s="642" t="s">
        <v>49</v>
      </c>
      <c r="W14" s="247">
        <f t="shared" si="1"/>
        <v>2</v>
      </c>
      <c r="X14" s="185"/>
      <c r="Y14" s="185"/>
      <c r="Z14" s="249"/>
      <c r="AA14" s="250">
        <f>K28</f>
        <v>1</v>
      </c>
      <c r="AB14" s="182"/>
      <c r="AC14" s="182"/>
      <c r="AD14" s="182"/>
      <c r="AE14" s="182"/>
      <c r="AF14" s="182"/>
      <c r="AG14" s="182"/>
      <c r="AH14" s="182"/>
      <c r="AI14" s="810"/>
      <c r="AJ14" s="810"/>
      <c r="AK14" s="810"/>
      <c r="AL14" s="810"/>
      <c r="AM14" s="810"/>
      <c r="AN14" s="810"/>
      <c r="AO14" s="810"/>
      <c r="AP14" s="182"/>
      <c r="AQ14" s="182"/>
      <c r="AR14" s="182"/>
      <c r="AS14" s="182"/>
      <c r="AT14" s="182"/>
      <c r="AU14" s="182"/>
      <c r="AV14" s="182"/>
      <c r="AW14" s="182"/>
      <c r="AX14" s="182"/>
      <c r="AY14" s="182"/>
      <c r="AZ14" s="182"/>
      <c r="BA14" s="182"/>
    </row>
    <row r="15" spans="1:53" s="197" customFormat="1" ht="15.75">
      <c r="B15" s="182"/>
      <c r="C15" s="254"/>
      <c r="D15" s="254"/>
      <c r="E15" s="254"/>
      <c r="F15" s="254"/>
      <c r="G15" s="254"/>
      <c r="H15" s="254"/>
      <c r="I15" s="254"/>
      <c r="J15" s="254"/>
      <c r="K15" s="146"/>
      <c r="L15" s="241"/>
      <c r="M15" s="334" t="s">
        <v>14</v>
      </c>
      <c r="N15" s="238"/>
      <c r="O15" s="244" t="s">
        <v>21</v>
      </c>
      <c r="P15" s="245">
        <v>2</v>
      </c>
      <c r="Q15" s="238"/>
      <c r="R15" s="111" t="s">
        <v>49</v>
      </c>
      <c r="S15" s="238"/>
      <c r="T15" s="108">
        <f t="shared" si="0"/>
        <v>2</v>
      </c>
      <c r="U15" s="238"/>
      <c r="V15" s="642" t="s">
        <v>49</v>
      </c>
      <c r="W15" s="247">
        <f t="shared" si="1"/>
        <v>2</v>
      </c>
      <c r="X15" s="185">
        <f>IF(OR(R15="N",W15&gt;0),1,0)</f>
        <v>1</v>
      </c>
      <c r="Y15" s="185"/>
      <c r="Z15" s="249"/>
      <c r="AA15" s="250">
        <f>SUM(K34:K36)</f>
        <v>2</v>
      </c>
      <c r="AB15" s="182"/>
      <c r="AC15" s="182"/>
      <c r="AD15" s="182"/>
      <c r="AE15" s="182"/>
      <c r="AF15" s="182"/>
      <c r="AG15" s="224" t="s">
        <v>77</v>
      </c>
      <c r="AH15" s="182"/>
      <c r="AI15" s="810"/>
      <c r="AJ15" s="810"/>
      <c r="AK15" s="810"/>
      <c r="AL15" s="810"/>
      <c r="AM15" s="810"/>
      <c r="AN15" s="810"/>
      <c r="AO15" s="810"/>
      <c r="AP15" s="182"/>
      <c r="AQ15" s="182"/>
      <c r="AR15" s="182"/>
      <c r="AS15" s="182"/>
      <c r="AT15" s="182"/>
      <c r="AU15" s="182"/>
      <c r="AV15" s="182"/>
      <c r="AW15" s="182"/>
      <c r="AX15" s="182"/>
      <c r="AY15" s="182"/>
      <c r="AZ15" s="182"/>
      <c r="BA15" s="182"/>
    </row>
    <row r="16" spans="1:53" s="197" customFormat="1" ht="18.75">
      <c r="A16" s="223">
        <v>2</v>
      </c>
      <c r="B16" s="224"/>
      <c r="C16" s="225" t="s">
        <v>70</v>
      </c>
      <c r="D16" s="255"/>
      <c r="E16" s="182"/>
      <c r="F16" s="256"/>
      <c r="G16" s="257" t="s">
        <v>3</v>
      </c>
      <c r="H16" s="256"/>
      <c r="I16" s="258"/>
      <c r="J16" s="228"/>
      <c r="K16" s="146"/>
      <c r="L16" s="241"/>
      <c r="M16" s="334" t="s">
        <v>22</v>
      </c>
      <c r="N16" s="238"/>
      <c r="O16" s="253"/>
      <c r="P16" s="245">
        <v>2</v>
      </c>
      <c r="Q16" s="238"/>
      <c r="R16" s="111" t="s">
        <v>49</v>
      </c>
      <c r="S16" s="238"/>
      <c r="T16" s="108">
        <f t="shared" si="0"/>
        <v>2</v>
      </c>
      <c r="U16" s="238"/>
      <c r="V16" s="642" t="s">
        <v>49</v>
      </c>
      <c r="W16" s="247">
        <f t="shared" si="1"/>
        <v>2</v>
      </c>
      <c r="X16" s="185"/>
      <c r="Y16" s="185"/>
      <c r="Z16" s="249"/>
      <c r="AA16" s="250">
        <f>SUM(K40:K46)</f>
        <v>3</v>
      </c>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row>
    <row r="17" spans="1:53" s="197" customFormat="1" ht="15.75">
      <c r="B17" s="182"/>
      <c r="C17" s="894" t="s">
        <v>4</v>
      </c>
      <c r="D17" s="894"/>
      <c r="E17" s="259">
        <v>1</v>
      </c>
      <c r="F17" s="106"/>
      <c r="G17" s="104">
        <f>E17*$A$16</f>
        <v>2</v>
      </c>
      <c r="H17" s="106"/>
      <c r="I17" s="239" t="s">
        <v>49</v>
      </c>
      <c r="J17" s="228">
        <f>IF(I17="Y",G17,0)</f>
        <v>2</v>
      </c>
      <c r="K17" s="145">
        <f>IF(OR(J17,J18,J19,J20,J21&gt;0),1,0)</f>
        <v>1</v>
      </c>
      <c r="M17" s="334" t="s">
        <v>36</v>
      </c>
      <c r="N17" s="238"/>
      <c r="O17" s="244" t="s">
        <v>21</v>
      </c>
      <c r="P17" s="245">
        <v>2</v>
      </c>
      <c r="Q17" s="238"/>
      <c r="R17" s="111" t="s">
        <v>49</v>
      </c>
      <c r="S17" s="238"/>
      <c r="T17" s="108">
        <f t="shared" si="0"/>
        <v>2</v>
      </c>
      <c r="U17" s="238"/>
      <c r="V17" s="642" t="s">
        <v>49</v>
      </c>
      <c r="W17" s="247">
        <f t="shared" si="1"/>
        <v>2</v>
      </c>
      <c r="X17" s="185">
        <f>IF(OR(R17="N",W17&gt;0),1,0)</f>
        <v>1</v>
      </c>
      <c r="Y17" s="185"/>
      <c r="Z17" s="249"/>
      <c r="AA17" s="250">
        <f>SUM(K50:K52)</f>
        <v>1</v>
      </c>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row>
    <row r="18" spans="1:53" s="197" customFormat="1" ht="15.75">
      <c r="B18" s="182"/>
      <c r="C18" s="894" t="s">
        <v>42</v>
      </c>
      <c r="D18" s="894"/>
      <c r="E18" s="259">
        <v>2</v>
      </c>
      <c r="F18" s="106"/>
      <c r="G18" s="104">
        <f>E18*$A$16</f>
        <v>4</v>
      </c>
      <c r="H18" s="106"/>
      <c r="I18" s="239" t="s">
        <v>49</v>
      </c>
      <c r="J18" s="228">
        <f>IF(I18="Y",G18,0)</f>
        <v>4</v>
      </c>
      <c r="K18" s="145"/>
      <c r="M18" s="334" t="s">
        <v>7</v>
      </c>
      <c r="N18" s="238"/>
      <c r="O18" s="253"/>
      <c r="P18" s="245">
        <v>1</v>
      </c>
      <c r="Q18" s="238"/>
      <c r="R18" s="111" t="s">
        <v>49</v>
      </c>
      <c r="S18" s="238"/>
      <c r="T18" s="108">
        <f t="shared" si="0"/>
        <v>1</v>
      </c>
      <c r="U18" s="238"/>
      <c r="V18" s="413" t="s">
        <v>50</v>
      </c>
      <c r="W18" s="247">
        <f t="shared" si="1"/>
        <v>0</v>
      </c>
      <c r="X18" s="185"/>
      <c r="Y18" s="185"/>
      <c r="Z18" s="185"/>
      <c r="AA18" s="250">
        <f>X12</f>
        <v>1</v>
      </c>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row>
    <row r="19" spans="1:53" s="197" customFormat="1" ht="15.75">
      <c r="B19" s="182"/>
      <c r="C19" s="895" t="s">
        <v>5</v>
      </c>
      <c r="D19" s="895"/>
      <c r="E19" s="260">
        <v>3</v>
      </c>
      <c r="F19" s="106"/>
      <c r="G19" s="104">
        <f>E19*$A$16</f>
        <v>6</v>
      </c>
      <c r="H19" s="106"/>
      <c r="I19" s="239" t="s">
        <v>49</v>
      </c>
      <c r="J19" s="228">
        <f>IF(I19="Y",G19,0)</f>
        <v>6</v>
      </c>
      <c r="K19" s="145"/>
      <c r="M19" s="334" t="s">
        <v>41</v>
      </c>
      <c r="N19" s="238"/>
      <c r="O19" s="253"/>
      <c r="P19" s="245">
        <v>1</v>
      </c>
      <c r="Q19" s="238"/>
      <c r="R19" s="111" t="s">
        <v>49</v>
      </c>
      <c r="S19" s="238"/>
      <c r="T19" s="108">
        <f t="shared" si="0"/>
        <v>1</v>
      </c>
      <c r="U19" s="238"/>
      <c r="V19" s="642" t="s">
        <v>49</v>
      </c>
      <c r="W19" s="247">
        <f t="shared" si="1"/>
        <v>1</v>
      </c>
      <c r="X19" s="185"/>
      <c r="Y19" s="185"/>
      <c r="Z19" s="185"/>
      <c r="AA19" s="250">
        <f>X13</f>
        <v>1</v>
      </c>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row>
    <row r="20" spans="1:53" s="197" customFormat="1" ht="15.75">
      <c r="A20" s="181"/>
      <c r="B20" s="182"/>
      <c r="C20" s="895" t="s">
        <v>87</v>
      </c>
      <c r="D20" s="895"/>
      <c r="E20" s="261">
        <v>4</v>
      </c>
      <c r="F20" s="181"/>
      <c r="G20" s="105">
        <f>E20*$A$16</f>
        <v>8</v>
      </c>
      <c r="H20" s="181"/>
      <c r="I20" s="246" t="s">
        <v>49</v>
      </c>
      <c r="J20" s="228">
        <f>IF(I20="Y",G20,0)</f>
        <v>8</v>
      </c>
      <c r="K20" s="145"/>
      <c r="M20" s="334" t="s">
        <v>40</v>
      </c>
      <c r="N20" s="238"/>
      <c r="O20" s="253"/>
      <c r="P20" s="245">
        <v>1</v>
      </c>
      <c r="Q20" s="238"/>
      <c r="R20" s="111" t="s">
        <v>49</v>
      </c>
      <c r="S20" s="238"/>
      <c r="T20" s="108">
        <f t="shared" si="0"/>
        <v>1</v>
      </c>
      <c r="U20" s="238"/>
      <c r="V20" s="642" t="s">
        <v>49</v>
      </c>
      <c r="W20" s="247">
        <f t="shared" si="1"/>
        <v>1</v>
      </c>
      <c r="X20" s="185">
        <f>IF(OR(R20="N",W20&gt;0),1,0)</f>
        <v>1</v>
      </c>
      <c r="Y20" s="185"/>
      <c r="Z20" s="185"/>
      <c r="AA20" s="250">
        <f>X15</f>
        <v>1</v>
      </c>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row>
    <row r="21" spans="1:53" s="197" customFormat="1" ht="15.75">
      <c r="B21" s="182"/>
      <c r="C21" s="896" t="s">
        <v>161</v>
      </c>
      <c r="D21" s="896"/>
      <c r="E21" s="260">
        <v>6</v>
      </c>
      <c r="F21" s="106"/>
      <c r="G21" s="104">
        <f>E21*$A$16</f>
        <v>12</v>
      </c>
      <c r="H21" s="106"/>
      <c r="I21" s="246" t="s">
        <v>49</v>
      </c>
      <c r="J21" s="228">
        <f>IF(I21="Y",G21,0)</f>
        <v>12</v>
      </c>
      <c r="K21" s="145"/>
      <c r="M21" s="334" t="s">
        <v>15</v>
      </c>
      <c r="N21" s="238"/>
      <c r="O21" s="253"/>
      <c r="P21" s="245">
        <v>1</v>
      </c>
      <c r="Q21" s="238"/>
      <c r="R21" s="111" t="s">
        <v>49</v>
      </c>
      <c r="S21" s="238"/>
      <c r="T21" s="108">
        <f t="shared" si="0"/>
        <v>1</v>
      </c>
      <c r="U21" s="238"/>
      <c r="V21" s="246" t="s">
        <v>50</v>
      </c>
      <c r="W21" s="247">
        <f t="shared" si="1"/>
        <v>0</v>
      </c>
      <c r="X21" s="185"/>
      <c r="Y21" s="185"/>
      <c r="Z21" s="185"/>
      <c r="AA21" s="250">
        <f>X17</f>
        <v>1</v>
      </c>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row>
    <row r="22" spans="1:53" s="197" customFormat="1" ht="15.75">
      <c r="B22" s="182"/>
      <c r="C22" s="885" t="s">
        <v>72</v>
      </c>
      <c r="D22" s="886"/>
      <c r="E22" s="181"/>
      <c r="F22" s="181"/>
      <c r="G22" s="262"/>
      <c r="H22" s="262"/>
      <c r="I22" s="263"/>
      <c r="J22" s="228"/>
      <c r="K22" s="145"/>
      <c r="M22" s="334" t="s">
        <v>10</v>
      </c>
      <c r="N22" s="238"/>
      <c r="O22" s="244" t="s">
        <v>21</v>
      </c>
      <c r="P22" s="245">
        <v>1</v>
      </c>
      <c r="Q22" s="238"/>
      <c r="R22" s="111" t="s">
        <v>49</v>
      </c>
      <c r="S22" s="238"/>
      <c r="T22" s="108">
        <f t="shared" si="0"/>
        <v>1</v>
      </c>
      <c r="U22" s="238"/>
      <c r="V22" s="642" t="s">
        <v>49</v>
      </c>
      <c r="W22" s="247">
        <f t="shared" si="1"/>
        <v>1</v>
      </c>
      <c r="X22" s="185">
        <f>IF(OR(R22="N",W22&gt;0),1,0)</f>
        <v>1</v>
      </c>
      <c r="Y22" s="185"/>
      <c r="Z22" s="185"/>
      <c r="AA22" s="250">
        <v>1</v>
      </c>
      <c r="AB22" s="182" t="s">
        <v>116</v>
      </c>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row>
    <row r="23" spans="1:53" s="197" customFormat="1" ht="15.75">
      <c r="B23" s="182"/>
      <c r="C23" s="885" t="s">
        <v>73</v>
      </c>
      <c r="D23" s="886"/>
      <c r="E23" s="182"/>
      <c r="F23" s="181"/>
      <c r="G23" s="262"/>
      <c r="H23" s="262"/>
      <c r="I23" s="263"/>
      <c r="J23" s="228"/>
      <c r="K23" s="145"/>
      <c r="M23" s="334" t="s">
        <v>8</v>
      </c>
      <c r="N23" s="238"/>
      <c r="O23" s="244" t="s">
        <v>21</v>
      </c>
      <c r="P23" s="245">
        <v>1</v>
      </c>
      <c r="Q23" s="238"/>
      <c r="R23" s="111" t="s">
        <v>49</v>
      </c>
      <c r="S23" s="238"/>
      <c r="T23" s="108">
        <f t="shared" si="0"/>
        <v>1</v>
      </c>
      <c r="U23" s="238"/>
      <c r="V23" s="642" t="s">
        <v>49</v>
      </c>
      <c r="W23" s="247">
        <f t="shared" si="1"/>
        <v>1</v>
      </c>
      <c r="X23" s="185">
        <f>IF(OR(R23="N",W23&gt;0),1,0)</f>
        <v>1</v>
      </c>
      <c r="Y23" s="185"/>
      <c r="Z23" s="185"/>
      <c r="AA23" s="250">
        <f>X22</f>
        <v>1</v>
      </c>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s="197" customFormat="1" ht="16.5" thickBot="1">
      <c r="B24" s="182"/>
      <c r="C24" s="885" t="s">
        <v>88</v>
      </c>
      <c r="D24" s="886"/>
      <c r="E24" s="182"/>
      <c r="F24" s="181"/>
      <c r="G24" s="262"/>
      <c r="H24" s="262"/>
      <c r="I24" s="263"/>
      <c r="J24" s="228"/>
      <c r="K24" s="145"/>
      <c r="M24" s="334" t="s">
        <v>37</v>
      </c>
      <c r="N24" s="238"/>
      <c r="O24" s="253"/>
      <c r="P24" s="245">
        <v>1</v>
      </c>
      <c r="Q24" s="238"/>
      <c r="R24" s="111" t="s">
        <v>49</v>
      </c>
      <c r="S24" s="238"/>
      <c r="T24" s="108">
        <f t="shared" si="0"/>
        <v>1</v>
      </c>
      <c r="U24" s="238"/>
      <c r="V24" s="246" t="s">
        <v>50</v>
      </c>
      <c r="W24" s="247">
        <f t="shared" si="1"/>
        <v>0</v>
      </c>
      <c r="X24" s="185"/>
      <c r="Y24" s="185"/>
      <c r="Z24" s="185"/>
      <c r="AA24" s="264">
        <f>X23</f>
        <v>1</v>
      </c>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s="197" customFormat="1" ht="16.5" thickBot="1">
      <c r="B25" s="182"/>
      <c r="C25" s="897" t="s">
        <v>74</v>
      </c>
      <c r="D25" s="898"/>
      <c r="E25" s="182"/>
      <c r="F25" s="181"/>
      <c r="G25" s="262"/>
      <c r="H25" s="262"/>
      <c r="I25" s="263"/>
      <c r="J25" s="228"/>
      <c r="K25" s="145"/>
      <c r="M25" s="334" t="s">
        <v>59</v>
      </c>
      <c r="N25" s="238"/>
      <c r="O25" s="253"/>
      <c r="P25" s="245">
        <v>0.5</v>
      </c>
      <c r="Q25" s="238"/>
      <c r="R25" s="111" t="s">
        <v>49</v>
      </c>
      <c r="S25" s="238"/>
      <c r="T25" s="108">
        <f t="shared" si="0"/>
        <v>0.5</v>
      </c>
      <c r="U25" s="238"/>
      <c r="V25" s="246" t="s">
        <v>50</v>
      </c>
      <c r="W25" s="247">
        <f t="shared" si="1"/>
        <v>0</v>
      </c>
      <c r="X25" s="185"/>
      <c r="Y25" s="185"/>
      <c r="Z25" s="185"/>
      <c r="AA25" s="265">
        <f>MIN(AA12:AA24)</f>
        <v>1</v>
      </c>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s="197" customFormat="1" ht="15.75">
      <c r="B26" s="182"/>
      <c r="C26" s="643" t="s">
        <v>157</v>
      </c>
      <c r="D26" s="251" t="s">
        <v>56</v>
      </c>
      <c r="E26" s="182"/>
      <c r="F26" s="159"/>
      <c r="G26" s="121">
        <f>MAX(G17:G21)</f>
        <v>12</v>
      </c>
      <c r="H26" s="159"/>
      <c r="I26" s="122">
        <f>MAX(J17:J21)</f>
        <v>12</v>
      </c>
      <c r="J26" s="228"/>
      <c r="K26" s="145"/>
      <c r="M26" s="334" t="s">
        <v>11</v>
      </c>
      <c r="N26" s="238"/>
      <c r="O26" s="253"/>
      <c r="P26" s="245">
        <v>0.5</v>
      </c>
      <c r="Q26" s="238"/>
      <c r="R26" s="111" t="s">
        <v>49</v>
      </c>
      <c r="S26" s="238"/>
      <c r="T26" s="108">
        <f t="shared" si="0"/>
        <v>0.5</v>
      </c>
      <c r="U26" s="238"/>
      <c r="V26" s="246" t="s">
        <v>50</v>
      </c>
      <c r="W26" s="247">
        <f t="shared" si="1"/>
        <v>0</v>
      </c>
      <c r="X26" s="185"/>
      <c r="Y26" s="185"/>
      <c r="Z26" s="185"/>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row>
    <row r="27" spans="1:53" s="197" customFormat="1" ht="37.5" customHeight="1">
      <c r="A27" s="223">
        <v>2</v>
      </c>
      <c r="B27" s="224"/>
      <c r="C27" s="899" t="s">
        <v>89</v>
      </c>
      <c r="D27" s="899"/>
      <c r="E27" s="182"/>
      <c r="F27" s="256"/>
      <c r="G27" s="286" t="s">
        <v>2</v>
      </c>
      <c r="H27" s="256"/>
      <c r="I27" s="258"/>
      <c r="J27" s="228"/>
      <c r="K27" s="145"/>
      <c r="M27" s="334" t="s">
        <v>13</v>
      </c>
      <c r="N27" s="238"/>
      <c r="O27" s="253"/>
      <c r="P27" s="245">
        <v>0.5</v>
      </c>
      <c r="Q27" s="238"/>
      <c r="R27" s="111" t="s">
        <v>49</v>
      </c>
      <c r="S27" s="238"/>
      <c r="T27" s="108">
        <f t="shared" si="0"/>
        <v>0.5</v>
      </c>
      <c r="U27" s="238"/>
      <c r="V27" s="642" t="s">
        <v>49</v>
      </c>
      <c r="W27" s="247">
        <f t="shared" si="1"/>
        <v>0.5</v>
      </c>
      <c r="X27" s="185"/>
      <c r="Y27" s="185"/>
      <c r="Z27" s="185"/>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row>
    <row r="28" spans="1:53" s="197" customFormat="1" ht="15.75">
      <c r="A28" s="223"/>
      <c r="B28" s="224"/>
      <c r="C28" s="895" t="s">
        <v>160</v>
      </c>
      <c r="D28" s="895"/>
      <c r="E28" s="266">
        <v>2</v>
      </c>
      <c r="F28" s="238"/>
      <c r="G28" s="103">
        <f>E28*$A$27</f>
        <v>4</v>
      </c>
      <c r="H28" s="238"/>
      <c r="I28" s="239" t="s">
        <v>49</v>
      </c>
      <c r="J28" s="228">
        <f>IF(I28="Y",G28,0)</f>
        <v>4</v>
      </c>
      <c r="K28" s="145">
        <f>IF(OR(J28,J29,J30&gt;0),1,0)</f>
        <v>1</v>
      </c>
      <c r="M28" s="334" t="s">
        <v>12</v>
      </c>
      <c r="N28" s="267"/>
      <c r="O28" s="253"/>
      <c r="P28" s="245">
        <v>0.5</v>
      </c>
      <c r="Q28" s="267"/>
      <c r="R28" s="111" t="s">
        <v>49</v>
      </c>
      <c r="S28" s="267"/>
      <c r="T28" s="108">
        <f>IF(R28="Y",P28*$L$10,"")</f>
        <v>0.5</v>
      </c>
      <c r="U28" s="267"/>
      <c r="V28" s="246" t="s">
        <v>50</v>
      </c>
      <c r="W28" s="247">
        <f>IF(V28="Y", T28, 0)</f>
        <v>0</v>
      </c>
      <c r="X28" s="185"/>
      <c r="Y28" s="185"/>
      <c r="Z28" s="185"/>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row>
    <row r="29" spans="1:53" s="197" customFormat="1" ht="18.75">
      <c r="B29" s="182"/>
      <c r="C29" s="895" t="s">
        <v>44</v>
      </c>
      <c r="D29" s="895"/>
      <c r="E29" s="266">
        <v>2</v>
      </c>
      <c r="F29" s="238"/>
      <c r="G29" s="103">
        <f>E29*$A$27</f>
        <v>4</v>
      </c>
      <c r="H29" s="238"/>
      <c r="I29" s="239" t="s">
        <v>49</v>
      </c>
      <c r="J29" s="228">
        <f>IF(I29="Y",G29,0)</f>
        <v>4</v>
      </c>
      <c r="K29" s="145"/>
      <c r="M29" s="230" t="s">
        <v>25</v>
      </c>
      <c r="N29" s="262"/>
      <c r="O29" s="268"/>
      <c r="P29" s="262"/>
      <c r="Q29" s="262"/>
      <c r="R29" s="269"/>
      <c r="S29" s="262"/>
      <c r="T29" s="270"/>
      <c r="U29" s="262"/>
      <c r="V29" s="258"/>
      <c r="W29" s="271"/>
      <c r="X29" s="185"/>
      <c r="Y29" s="185"/>
      <c r="Z29" s="185"/>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row>
    <row r="30" spans="1:53" s="197" customFormat="1" ht="17.25" customHeight="1">
      <c r="B30" s="182"/>
      <c r="C30" s="903" t="s">
        <v>79</v>
      </c>
      <c r="D30" s="904"/>
      <c r="E30" s="272">
        <v>1</v>
      </c>
      <c r="F30" s="273"/>
      <c r="G30" s="868">
        <f>E30*$A$27</f>
        <v>2</v>
      </c>
      <c r="H30" s="274"/>
      <c r="I30" s="901" t="s">
        <v>49</v>
      </c>
      <c r="J30" s="228">
        <f>IF(I30="Y",G30,0)</f>
        <v>2</v>
      </c>
      <c r="K30" s="145"/>
      <c r="M30" s="333" t="s">
        <v>28</v>
      </c>
      <c r="N30" s="243"/>
      <c r="O30" s="276"/>
      <c r="P30" s="245">
        <v>2</v>
      </c>
      <c r="Q30" s="243"/>
      <c r="R30" s="111" t="s">
        <v>49</v>
      </c>
      <c r="S30" s="243"/>
      <c r="T30" s="108">
        <f t="shared" ref="T30:T36" si="2">IF(R30="Y",P30*$L$10,"")</f>
        <v>2</v>
      </c>
      <c r="U30" s="243"/>
      <c r="V30" s="246" t="s">
        <v>50</v>
      </c>
      <c r="W30" s="247">
        <f t="shared" ref="W30:W36" si="3">IF(V30="Y", T30, 0)</f>
        <v>0</v>
      </c>
      <c r="X30" s="185"/>
      <c r="Y30" s="185"/>
      <c r="Z30" s="185"/>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row>
    <row r="31" spans="1:53" s="197" customFormat="1" ht="16.5" customHeight="1">
      <c r="B31" s="182"/>
      <c r="C31" s="905"/>
      <c r="D31" s="906"/>
      <c r="E31" s="181"/>
      <c r="F31" s="181"/>
      <c r="G31" s="869"/>
      <c r="H31" s="181"/>
      <c r="I31" s="902"/>
      <c r="J31" s="277"/>
      <c r="K31" s="145"/>
      <c r="M31" s="333" t="s">
        <v>20</v>
      </c>
      <c r="N31" s="238"/>
      <c r="O31" s="276"/>
      <c r="P31" s="245">
        <v>1</v>
      </c>
      <c r="Q31" s="238"/>
      <c r="R31" s="111" t="s">
        <v>49</v>
      </c>
      <c r="S31" s="238"/>
      <c r="T31" s="108">
        <f t="shared" si="2"/>
        <v>1</v>
      </c>
      <c r="U31" s="238"/>
      <c r="V31" s="246" t="s">
        <v>50</v>
      </c>
      <c r="W31" s="247">
        <f t="shared" si="3"/>
        <v>0</v>
      </c>
      <c r="X31" s="185"/>
      <c r="Y31" s="185"/>
      <c r="Z31" s="185"/>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row>
    <row r="32" spans="1:53" s="197" customFormat="1" ht="15.75">
      <c r="B32" s="182"/>
      <c r="C32" s="643" t="s">
        <v>157</v>
      </c>
      <c r="D32" s="124" t="s">
        <v>56</v>
      </c>
      <c r="E32" s="182">
        <f>SUM(E28:E30)</f>
        <v>5</v>
      </c>
      <c r="F32" s="278"/>
      <c r="G32" s="124">
        <f>SUM(G28:G30)</f>
        <v>10</v>
      </c>
      <c r="H32" s="278"/>
      <c r="I32" s="122">
        <f>SUM(J28:J30)</f>
        <v>10</v>
      </c>
      <c r="J32" s="228"/>
      <c r="K32" s="145"/>
      <c r="M32" s="333" t="s">
        <v>17</v>
      </c>
      <c r="N32" s="238"/>
      <c r="O32" s="276"/>
      <c r="P32" s="245">
        <v>1</v>
      </c>
      <c r="Q32" s="238"/>
      <c r="R32" s="111" t="s">
        <v>49</v>
      </c>
      <c r="S32" s="238"/>
      <c r="T32" s="108">
        <f t="shared" si="2"/>
        <v>1</v>
      </c>
      <c r="U32" s="238"/>
      <c r="V32" s="246" t="s">
        <v>50</v>
      </c>
      <c r="W32" s="247">
        <f t="shared" si="3"/>
        <v>0</v>
      </c>
      <c r="X32" s="185"/>
      <c r="Y32" s="185"/>
      <c r="Z32" s="185"/>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row>
    <row r="33" spans="1:53" s="197" customFormat="1" ht="54.75" customHeight="1">
      <c r="A33" s="223">
        <v>2</v>
      </c>
      <c r="B33" s="224"/>
      <c r="C33" s="899" t="s">
        <v>90</v>
      </c>
      <c r="D33" s="899"/>
      <c r="E33" s="182"/>
      <c r="F33" s="256"/>
      <c r="G33" s="257" t="s">
        <v>2</v>
      </c>
      <c r="H33" s="256"/>
      <c r="I33" s="258"/>
      <c r="J33" s="228"/>
      <c r="K33" s="145"/>
      <c r="M33" s="333" t="s">
        <v>19</v>
      </c>
      <c r="N33" s="238"/>
      <c r="O33" s="276"/>
      <c r="P33" s="245">
        <v>1</v>
      </c>
      <c r="Q33" s="238"/>
      <c r="R33" s="111" t="s">
        <v>49</v>
      </c>
      <c r="S33" s="238"/>
      <c r="T33" s="108">
        <f t="shared" si="2"/>
        <v>1</v>
      </c>
      <c r="U33" s="238"/>
      <c r="V33" s="246" t="s">
        <v>50</v>
      </c>
      <c r="W33" s="247">
        <f t="shared" si="3"/>
        <v>0</v>
      </c>
      <c r="X33" s="185"/>
      <c r="Y33" s="185"/>
      <c r="Z33" s="185"/>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row>
    <row r="34" spans="1:53" s="197" customFormat="1" ht="31.5" customHeight="1">
      <c r="B34" s="182"/>
      <c r="C34" s="900" t="s">
        <v>80</v>
      </c>
      <c r="D34" s="900"/>
      <c r="E34" s="260">
        <v>0</v>
      </c>
      <c r="F34" s="106"/>
      <c r="G34" s="104">
        <f>E34*$A$33</f>
        <v>0</v>
      </c>
      <c r="H34" s="106"/>
      <c r="I34" s="239" t="s">
        <v>50</v>
      </c>
      <c r="J34" s="228">
        <f>IF(I34="Y",G34,0)</f>
        <v>0</v>
      </c>
      <c r="K34" s="145">
        <f>IF(I34="Y",1,0)</f>
        <v>0</v>
      </c>
      <c r="M34" s="333" t="s">
        <v>18</v>
      </c>
      <c r="N34" s="238"/>
      <c r="O34" s="276"/>
      <c r="P34" s="245">
        <v>1</v>
      </c>
      <c r="Q34" s="238"/>
      <c r="R34" s="111" t="s">
        <v>49</v>
      </c>
      <c r="S34" s="238"/>
      <c r="T34" s="108">
        <f t="shared" si="2"/>
        <v>1</v>
      </c>
      <c r="U34" s="238"/>
      <c r="V34" s="246" t="s">
        <v>50</v>
      </c>
      <c r="W34" s="247">
        <f t="shared" si="3"/>
        <v>0</v>
      </c>
      <c r="X34" s="185"/>
      <c r="Y34" s="185"/>
      <c r="Z34" s="185"/>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row>
    <row r="35" spans="1:53" s="197" customFormat="1" ht="31.5" customHeight="1">
      <c r="B35" s="182"/>
      <c r="C35" s="824" t="s">
        <v>164</v>
      </c>
      <c r="D35" s="824"/>
      <c r="E35" s="260">
        <v>2.5</v>
      </c>
      <c r="F35" s="106"/>
      <c r="G35" s="104">
        <f>E35*$A$33</f>
        <v>5</v>
      </c>
      <c r="H35" s="106"/>
      <c r="I35" s="239" t="s">
        <v>49</v>
      </c>
      <c r="J35" s="228">
        <f>IF(I35="Y",G35,0)</f>
        <v>5</v>
      </c>
      <c r="K35" s="145">
        <f>IF(I35="Y",1,0)</f>
        <v>1</v>
      </c>
      <c r="M35" s="333" t="s">
        <v>26</v>
      </c>
      <c r="N35" s="238"/>
      <c r="O35" s="276"/>
      <c r="P35" s="245">
        <v>1</v>
      </c>
      <c r="Q35" s="238"/>
      <c r="R35" s="111" t="s">
        <v>49</v>
      </c>
      <c r="S35" s="238"/>
      <c r="T35" s="108">
        <f t="shared" si="2"/>
        <v>1</v>
      </c>
      <c r="U35" s="238"/>
      <c r="V35" s="246" t="s">
        <v>50</v>
      </c>
      <c r="W35" s="247">
        <f t="shared" si="3"/>
        <v>0</v>
      </c>
      <c r="X35" s="185"/>
      <c r="Y35" s="185"/>
      <c r="Z35" s="185"/>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row>
    <row r="36" spans="1:53" s="197" customFormat="1" ht="15.75">
      <c r="B36" s="182"/>
      <c r="C36" s="893" t="s">
        <v>81</v>
      </c>
      <c r="D36" s="893"/>
      <c r="E36" s="279">
        <v>2.5</v>
      </c>
      <c r="F36" s="106"/>
      <c r="G36" s="104">
        <f>E36*$A$33</f>
        <v>5</v>
      </c>
      <c r="H36" s="106"/>
      <c r="I36" s="239" t="s">
        <v>49</v>
      </c>
      <c r="J36" s="228">
        <f>IF(I36="Y",G36,0)</f>
        <v>5</v>
      </c>
      <c r="K36" s="145">
        <f>IF(I36="Y",1,0)</f>
        <v>1</v>
      </c>
      <c r="M36" s="334" t="s">
        <v>16</v>
      </c>
      <c r="N36" s="238"/>
      <c r="O36" s="253"/>
      <c r="P36" s="245">
        <v>0.5</v>
      </c>
      <c r="Q36" s="238"/>
      <c r="R36" s="111" t="s">
        <v>49</v>
      </c>
      <c r="S36" s="238"/>
      <c r="T36" s="108">
        <f t="shared" si="2"/>
        <v>0.5</v>
      </c>
      <c r="U36" s="238"/>
      <c r="V36" s="246" t="s">
        <v>50</v>
      </c>
      <c r="W36" s="247">
        <f t="shared" si="3"/>
        <v>0</v>
      </c>
      <c r="X36" s="185"/>
      <c r="Y36" s="185"/>
      <c r="Z36" s="185"/>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row>
    <row r="37" spans="1:53" s="197" customFormat="1" ht="18.75">
      <c r="B37" s="182"/>
      <c r="C37" s="643" t="s">
        <v>157</v>
      </c>
      <c r="D37" s="124" t="s">
        <v>56</v>
      </c>
      <c r="E37" s="182">
        <f>SUM(E34:E36)</f>
        <v>5</v>
      </c>
      <c r="F37" s="278"/>
      <c r="G37" s="124">
        <f>SUM(G34:G36)</f>
        <v>10</v>
      </c>
      <c r="H37" s="278"/>
      <c r="I37" s="125">
        <f>SUM(J34:J36)</f>
        <v>10</v>
      </c>
      <c r="J37" s="277"/>
      <c r="K37" s="145"/>
      <c r="M37" s="280" t="s">
        <v>32</v>
      </c>
      <c r="N37" s="274"/>
      <c r="O37" s="274"/>
      <c r="P37" s="274"/>
      <c r="Q37" s="274"/>
      <c r="R37" s="281"/>
      <c r="S37" s="274"/>
      <c r="T37" s="282"/>
      <c r="U37" s="274"/>
      <c r="V37" s="263"/>
      <c r="W37" s="271"/>
      <c r="X37" s="185"/>
      <c r="Y37" s="185"/>
      <c r="Z37" s="185"/>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row>
    <row r="38" spans="1:53" s="197" customFormat="1" ht="15.75">
      <c r="B38" s="182"/>
      <c r="C38" s="182"/>
      <c r="D38" s="262"/>
      <c r="E38" s="182"/>
      <c r="F38" s="262"/>
      <c r="G38" s="262"/>
      <c r="H38" s="262"/>
      <c r="I38" s="258"/>
      <c r="J38" s="228"/>
      <c r="K38" s="145"/>
      <c r="M38" s="333" t="s">
        <v>30</v>
      </c>
      <c r="N38" s="238"/>
      <c r="O38" s="276"/>
      <c r="P38" s="245">
        <v>1</v>
      </c>
      <c r="Q38" s="238"/>
      <c r="R38" s="111" t="s">
        <v>49</v>
      </c>
      <c r="S38" s="238"/>
      <c r="T38" s="108">
        <f>IF(R38="Y",P38*$L$10,"")</f>
        <v>1</v>
      </c>
      <c r="U38" s="238"/>
      <c r="V38" s="246" t="s">
        <v>50</v>
      </c>
      <c r="W38" s="247">
        <f>IF(V38="Y", T38, 0)</f>
        <v>0</v>
      </c>
      <c r="X38" s="185"/>
      <c r="Y38" s="185"/>
      <c r="Z38" s="185"/>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row>
    <row r="39" spans="1:53" s="197" customFormat="1" ht="37.5">
      <c r="A39" s="223">
        <v>4</v>
      </c>
      <c r="B39" s="224"/>
      <c r="C39" s="283" t="s">
        <v>158</v>
      </c>
      <c r="D39" s="255"/>
      <c r="E39" s="182"/>
      <c r="F39" s="256"/>
      <c r="G39" s="257" t="s">
        <v>3</v>
      </c>
      <c r="H39" s="256"/>
      <c r="I39" s="258"/>
      <c r="J39" s="228"/>
      <c r="K39" s="145"/>
      <c r="M39" s="333" t="s">
        <v>31</v>
      </c>
      <c r="N39" s="267"/>
      <c r="O39" s="276"/>
      <c r="P39" s="245">
        <v>0.5</v>
      </c>
      <c r="Q39" s="267"/>
      <c r="R39" s="111" t="s">
        <v>49</v>
      </c>
      <c r="S39" s="267"/>
      <c r="T39" s="108">
        <f>IF(R39="Y",P39*$L$10,"")</f>
        <v>0.5</v>
      </c>
      <c r="U39" s="267"/>
      <c r="V39" s="246" t="s">
        <v>50</v>
      </c>
      <c r="W39" s="247">
        <f>IF(V39="Y", T39, 0)</f>
        <v>0</v>
      </c>
      <c r="X39" s="185"/>
      <c r="Y39" s="185"/>
      <c r="Z39" s="185"/>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row>
    <row r="40" spans="1:53" s="197" customFormat="1" ht="15.75">
      <c r="B40" s="182"/>
      <c r="C40" s="900" t="s">
        <v>35</v>
      </c>
      <c r="D40" s="900"/>
      <c r="E40" s="260">
        <v>0</v>
      </c>
      <c r="F40" s="106"/>
      <c r="G40" s="104">
        <f t="shared" ref="G40:G46" si="4">E40*$A$39</f>
        <v>0</v>
      </c>
      <c r="H40" s="106"/>
      <c r="I40" s="239" t="s">
        <v>50</v>
      </c>
      <c r="J40" s="228">
        <f t="shared" ref="J40:J46" si="5">IF(I40="Y",G40,0)</f>
        <v>0</v>
      </c>
      <c r="K40" s="145">
        <f t="shared" ref="K40:K46" si="6">IF(I40="Y",1,0)</f>
        <v>0</v>
      </c>
      <c r="M40" s="284" t="s">
        <v>100</v>
      </c>
      <c r="N40" s="182"/>
      <c r="O40" s="182"/>
      <c r="P40" s="182"/>
      <c r="Q40" s="182"/>
      <c r="R40" s="184"/>
      <c r="S40" s="182"/>
      <c r="T40" s="182"/>
      <c r="U40" s="182"/>
      <c r="V40" s="184"/>
      <c r="W40" s="285"/>
      <c r="X40" s="185"/>
      <c r="Y40" s="185"/>
      <c r="Z40" s="185"/>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row>
    <row r="41" spans="1:53" s="197" customFormat="1" ht="31.5" customHeight="1">
      <c r="B41" s="182"/>
      <c r="C41" s="900" t="s">
        <v>46</v>
      </c>
      <c r="D41" s="900"/>
      <c r="E41" s="260">
        <v>1</v>
      </c>
      <c r="F41" s="106"/>
      <c r="G41" s="104">
        <f t="shared" si="4"/>
        <v>4</v>
      </c>
      <c r="H41" s="106"/>
      <c r="I41" s="239" t="s">
        <v>49</v>
      </c>
      <c r="J41" s="228">
        <f t="shared" si="5"/>
        <v>4</v>
      </c>
      <c r="K41" s="145">
        <f t="shared" si="6"/>
        <v>1</v>
      </c>
      <c r="M41" s="256"/>
      <c r="N41" s="286"/>
      <c r="O41" s="182"/>
      <c r="P41" s="286"/>
      <c r="Q41" s="286"/>
      <c r="R41" s="287" t="s">
        <v>58</v>
      </c>
      <c r="S41" s="286"/>
      <c r="T41" s="129">
        <f>SUM(T12:T39)</f>
        <v>30</v>
      </c>
      <c r="U41" s="286"/>
      <c r="V41" s="130">
        <f>SUM(W12:W39)</f>
        <v>16.5</v>
      </c>
      <c r="W41" s="288"/>
      <c r="X41" s="289"/>
      <c r="Y41" s="289"/>
      <c r="Z41" s="289"/>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row>
    <row r="42" spans="1:53" s="197" customFormat="1" ht="32.25" customHeight="1" thickBot="1">
      <c r="B42" s="182"/>
      <c r="C42" s="900" t="s">
        <v>45</v>
      </c>
      <c r="D42" s="900"/>
      <c r="E42" s="260">
        <v>2</v>
      </c>
      <c r="F42" s="106"/>
      <c r="G42" s="104">
        <f t="shared" si="4"/>
        <v>8</v>
      </c>
      <c r="H42" s="106"/>
      <c r="I42" s="239" t="s">
        <v>49</v>
      </c>
      <c r="J42" s="228">
        <f t="shared" si="5"/>
        <v>8</v>
      </c>
      <c r="K42" s="145">
        <f t="shared" si="6"/>
        <v>1</v>
      </c>
      <c r="M42" s="181"/>
      <c r="N42" s="182"/>
      <c r="O42" s="181"/>
      <c r="P42" s="181"/>
      <c r="Q42" s="182"/>
      <c r="R42" s="285"/>
      <c r="S42" s="182"/>
      <c r="T42" s="285"/>
      <c r="U42" s="182"/>
      <c r="V42" s="285"/>
      <c r="W42" s="285"/>
      <c r="X42" s="185"/>
      <c r="Y42" s="185"/>
      <c r="Z42" s="185"/>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row>
    <row r="43" spans="1:53" s="197" customFormat="1" ht="28.5">
      <c r="B43" s="182"/>
      <c r="C43" s="900" t="s">
        <v>86</v>
      </c>
      <c r="D43" s="900"/>
      <c r="E43" s="260"/>
      <c r="F43" s="106"/>
      <c r="G43" s="104"/>
      <c r="H43" s="106"/>
      <c r="I43" s="104"/>
      <c r="J43" s="228">
        <f t="shared" si="5"/>
        <v>0</v>
      </c>
      <c r="K43" s="145">
        <f t="shared" si="6"/>
        <v>0</v>
      </c>
      <c r="M43" s="907" t="s">
        <v>71</v>
      </c>
      <c r="N43" s="290"/>
      <c r="O43" s="843">
        <f>(I55+V41)/(G55+T41)</f>
        <v>0.78500000000000003</v>
      </c>
      <c r="P43" s="843"/>
      <c r="Q43" s="843"/>
      <c r="R43" s="843"/>
      <c r="S43" s="843"/>
      <c r="T43" s="843"/>
      <c r="U43" s="843"/>
      <c r="V43" s="844"/>
      <c r="W43" s="285"/>
      <c r="X43" s="185"/>
      <c r="Y43" s="185"/>
      <c r="Z43" s="185"/>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row>
    <row r="44" spans="1:53" s="197" customFormat="1" ht="16.5" customHeight="1" thickBot="1">
      <c r="B44" s="182"/>
      <c r="C44" s="822" t="s">
        <v>33</v>
      </c>
      <c r="D44" s="823"/>
      <c r="E44" s="260">
        <v>3</v>
      </c>
      <c r="F44" s="106"/>
      <c r="G44" s="104">
        <f t="shared" si="4"/>
        <v>12</v>
      </c>
      <c r="H44" s="106"/>
      <c r="I44" s="239" t="s">
        <v>50</v>
      </c>
      <c r="J44" s="228">
        <f t="shared" si="5"/>
        <v>0</v>
      </c>
      <c r="K44" s="145">
        <f t="shared" si="6"/>
        <v>0</v>
      </c>
      <c r="M44" s="908"/>
      <c r="N44" s="291"/>
      <c r="O44" s="845"/>
      <c r="P44" s="845"/>
      <c r="Q44" s="845"/>
      <c r="R44" s="845"/>
      <c r="S44" s="845"/>
      <c r="T44" s="845"/>
      <c r="U44" s="845"/>
      <c r="V44" s="846"/>
      <c r="W44" s="292"/>
      <c r="X44" s="185"/>
      <c r="Y44" s="185"/>
      <c r="Z44" s="185"/>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row>
    <row r="45" spans="1:53" s="197" customFormat="1" ht="16.5" customHeight="1" thickBot="1">
      <c r="B45" s="182"/>
      <c r="C45" s="824" t="s">
        <v>43</v>
      </c>
      <c r="D45" s="824"/>
      <c r="E45" s="260">
        <v>4</v>
      </c>
      <c r="F45" s="106"/>
      <c r="G45" s="104">
        <f t="shared" si="4"/>
        <v>16</v>
      </c>
      <c r="H45" s="106"/>
      <c r="I45" s="239" t="s">
        <v>49</v>
      </c>
      <c r="J45" s="228">
        <f t="shared" si="5"/>
        <v>16</v>
      </c>
      <c r="K45" s="145">
        <f t="shared" si="6"/>
        <v>1</v>
      </c>
      <c r="M45" s="181"/>
      <c r="N45" s="182"/>
      <c r="O45" s="181"/>
      <c r="P45" s="181"/>
      <c r="Q45" s="182"/>
      <c r="R45" s="285"/>
      <c r="S45" s="182"/>
      <c r="T45" s="285"/>
      <c r="U45" s="182"/>
      <c r="V45" s="285"/>
      <c r="W45" s="292"/>
      <c r="X45" s="185"/>
      <c r="Y45" s="185"/>
      <c r="Z45" s="185"/>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row>
    <row r="46" spans="1:53" s="197" customFormat="1" ht="21" customHeight="1" thickBot="1">
      <c r="B46" s="182"/>
      <c r="C46" s="824" t="s">
        <v>151</v>
      </c>
      <c r="D46" s="824"/>
      <c r="E46" s="260">
        <v>5</v>
      </c>
      <c r="F46" s="106"/>
      <c r="G46" s="104">
        <f t="shared" si="4"/>
        <v>20</v>
      </c>
      <c r="H46" s="106"/>
      <c r="I46" s="239" t="s">
        <v>50</v>
      </c>
      <c r="J46" s="228">
        <f t="shared" si="5"/>
        <v>0</v>
      </c>
      <c r="K46" s="145">
        <f t="shared" si="6"/>
        <v>0</v>
      </c>
      <c r="M46" s="335" t="s">
        <v>63</v>
      </c>
      <c r="N46" s="294"/>
      <c r="O46" s="859" t="s">
        <v>61</v>
      </c>
      <c r="P46" s="860"/>
      <c r="Q46" s="860"/>
      <c r="R46" s="860"/>
      <c r="S46" s="860"/>
      <c r="T46" s="860"/>
      <c r="U46" s="860"/>
      <c r="V46" s="861"/>
      <c r="W46" s="285"/>
      <c r="X46" s="185"/>
      <c r="Y46" s="185"/>
      <c r="Z46" s="185"/>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row>
    <row r="47" spans="1:53" s="197" customFormat="1" ht="20.100000000000001" customHeight="1">
      <c r="B47" s="182"/>
      <c r="C47" s="643" t="s">
        <v>157</v>
      </c>
      <c r="D47" s="295" t="s">
        <v>56</v>
      </c>
      <c r="E47" s="182"/>
      <c r="F47" s="278"/>
      <c r="G47" s="124">
        <f>MAX(G40:G46)</f>
        <v>20</v>
      </c>
      <c r="H47" s="278"/>
      <c r="I47" s="126">
        <f>MAX(J40:J46)</f>
        <v>16</v>
      </c>
      <c r="J47" s="277"/>
      <c r="K47" s="145"/>
      <c r="M47" s="921" t="s">
        <v>62</v>
      </c>
      <c r="N47" s="296"/>
      <c r="O47" s="854">
        <f>IF(AA25=0,0,VLOOKUP(O43,Lookups!A2:C10,IF(O46="Industrial",2,3),TRUE))</f>
        <v>3</v>
      </c>
      <c r="P47" s="854"/>
      <c r="Q47" s="854"/>
      <c r="R47" s="854"/>
      <c r="S47" s="854"/>
      <c r="T47" s="854"/>
      <c r="U47" s="854"/>
      <c r="V47" s="855"/>
      <c r="W47" s="285"/>
      <c r="X47" s="185"/>
      <c r="Y47" s="185"/>
      <c r="Z47" s="185"/>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row>
    <row r="48" spans="1:53" s="197" customFormat="1" ht="20.100000000000001" customHeight="1" thickBot="1">
      <c r="B48" s="182"/>
      <c r="C48" s="182"/>
      <c r="D48" s="268"/>
      <c r="E48" s="182"/>
      <c r="F48" s="278"/>
      <c r="G48" s="278"/>
      <c r="H48" s="278"/>
      <c r="I48" s="297"/>
      <c r="J48" s="277"/>
      <c r="K48" s="145"/>
      <c r="M48" s="922"/>
      <c r="N48" s="298"/>
      <c r="O48" s="856"/>
      <c r="P48" s="856"/>
      <c r="Q48" s="856"/>
      <c r="R48" s="856"/>
      <c r="S48" s="856"/>
      <c r="T48" s="856"/>
      <c r="U48" s="856"/>
      <c r="V48" s="857"/>
      <c r="W48" s="285"/>
      <c r="X48" s="185"/>
      <c r="Y48" s="185"/>
      <c r="Z48" s="185"/>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row>
    <row r="49" spans="1:54" s="197" customFormat="1" ht="56.25">
      <c r="A49" s="223">
        <v>2</v>
      </c>
      <c r="B49" s="224"/>
      <c r="C49" s="283" t="s">
        <v>159</v>
      </c>
      <c r="D49" s="255"/>
      <c r="E49" s="182"/>
      <c r="F49" s="256"/>
      <c r="G49" s="257" t="s">
        <v>3</v>
      </c>
      <c r="H49" s="256"/>
      <c r="I49" s="258"/>
      <c r="J49" s="228"/>
      <c r="K49" s="145"/>
      <c r="L49" s="182"/>
      <c r="M49" s="299"/>
      <c r="N49" s="182"/>
      <c r="O49" s="909" t="str">
        <f>IF(AA25=0,AG15,"")</f>
        <v/>
      </c>
      <c r="P49" s="909"/>
      <c r="Q49" s="909"/>
      <c r="R49" s="909"/>
      <c r="S49" s="909"/>
      <c r="T49" s="909"/>
      <c r="U49" s="909"/>
      <c r="V49" s="909"/>
      <c r="W49" s="184"/>
      <c r="X49" s="185"/>
      <c r="Y49" s="185"/>
      <c r="Z49" s="185"/>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row>
    <row r="50" spans="1:54" s="197" customFormat="1" ht="15.75">
      <c r="B50" s="182"/>
      <c r="C50" s="891" t="s">
        <v>34</v>
      </c>
      <c r="D50" s="892"/>
      <c r="E50" s="228">
        <v>0</v>
      </c>
      <c r="F50" s="300"/>
      <c r="G50" s="107">
        <f>E50*$A$49</f>
        <v>0</v>
      </c>
      <c r="H50" s="107"/>
      <c r="I50" s="239" t="s">
        <v>50</v>
      </c>
      <c r="J50" s="228">
        <f>IF(I50="Y",G50,0)</f>
        <v>0</v>
      </c>
      <c r="K50" s="145">
        <f>IF(I50="Y",1,0)</f>
        <v>0</v>
      </c>
      <c r="L50" s="182"/>
      <c r="M50" s="182"/>
      <c r="N50" s="182"/>
      <c r="O50" s="182"/>
      <c r="P50" s="182"/>
      <c r="Q50" s="182"/>
      <c r="R50" s="184"/>
      <c r="S50" s="182"/>
      <c r="T50" s="184"/>
      <c r="U50" s="182"/>
      <c r="V50" s="184"/>
      <c r="W50" s="184"/>
      <c r="X50" s="185"/>
      <c r="Y50" s="185"/>
      <c r="Z50" s="185"/>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row>
    <row r="51" spans="1:54" s="197" customFormat="1" ht="15.75">
      <c r="B51" s="182"/>
      <c r="C51" s="891" t="s">
        <v>27</v>
      </c>
      <c r="D51" s="892"/>
      <c r="E51" s="228">
        <v>5</v>
      </c>
      <c r="F51" s="300"/>
      <c r="G51" s="107">
        <v>6</v>
      </c>
      <c r="H51" s="107"/>
      <c r="I51" s="239" t="s">
        <v>49</v>
      </c>
      <c r="J51" s="228">
        <f>IF(I51="Y",G51,0)</f>
        <v>6</v>
      </c>
      <c r="K51" s="145">
        <f>IF(I51="Y",1,0)</f>
        <v>1</v>
      </c>
      <c r="L51" s="182"/>
      <c r="M51" s="182"/>
      <c r="N51" s="182"/>
      <c r="O51" s="182"/>
      <c r="P51" s="182"/>
      <c r="Q51" s="182"/>
      <c r="R51" s="184"/>
      <c r="S51" s="182"/>
      <c r="T51" s="184"/>
      <c r="U51" s="182"/>
      <c r="V51" s="184"/>
      <c r="W51" s="184"/>
      <c r="X51" s="185"/>
      <c r="Y51" s="185"/>
      <c r="Z51" s="185"/>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row>
    <row r="52" spans="1:54" s="197" customFormat="1" ht="31.5" customHeight="1">
      <c r="B52" s="182"/>
      <c r="C52" s="910" t="s">
        <v>91</v>
      </c>
      <c r="D52" s="911"/>
      <c r="E52" s="228"/>
      <c r="F52" s="300"/>
      <c r="G52" s="107">
        <v>10</v>
      </c>
      <c r="H52" s="107"/>
      <c r="I52" s="239" t="s">
        <v>50</v>
      </c>
      <c r="J52" s="228">
        <f>IF(I52="Y",G52,0)</f>
        <v>0</v>
      </c>
      <c r="K52" s="145">
        <f>IF(I52="Y",1,0)</f>
        <v>0</v>
      </c>
      <c r="L52" s="182"/>
      <c r="M52" s="182"/>
      <c r="N52" s="182"/>
      <c r="O52" s="182"/>
      <c r="P52" s="182"/>
      <c r="Q52" s="182"/>
      <c r="R52" s="184"/>
      <c r="S52" s="182"/>
      <c r="T52" s="184"/>
      <c r="U52" s="182"/>
      <c r="V52" s="184"/>
      <c r="W52" s="184"/>
      <c r="X52" s="185"/>
      <c r="Y52" s="185"/>
      <c r="Z52" s="185"/>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row>
    <row r="53" spans="1:54" s="197" customFormat="1" ht="15.75">
      <c r="B53" s="182"/>
      <c r="C53" s="643" t="s">
        <v>157</v>
      </c>
      <c r="D53" s="124" t="s">
        <v>56</v>
      </c>
      <c r="E53" s="182"/>
      <c r="F53" s="278"/>
      <c r="G53" s="124">
        <f>MAX(G50:G52)</f>
        <v>10</v>
      </c>
      <c r="H53" s="278"/>
      <c r="I53" s="125">
        <f>MAX(J50:J52)</f>
        <v>6</v>
      </c>
      <c r="J53" s="228"/>
      <c r="K53" s="145"/>
      <c r="L53" s="182"/>
      <c r="M53" s="182"/>
      <c r="N53" s="182"/>
      <c r="O53" s="182"/>
      <c r="P53" s="182"/>
      <c r="Q53" s="182"/>
      <c r="R53" s="184"/>
      <c r="S53" s="182"/>
      <c r="T53" s="184"/>
      <c r="U53" s="182"/>
      <c r="V53" s="184"/>
      <c r="W53" s="184"/>
      <c r="X53" s="185"/>
      <c r="Y53" s="185"/>
      <c r="Z53" s="185"/>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row>
    <row r="54" spans="1:54" s="197" customFormat="1" ht="15" customHeight="1">
      <c r="B54" s="182"/>
      <c r="C54" s="182"/>
      <c r="D54" s="124"/>
      <c r="E54" s="182"/>
      <c r="F54" s="262"/>
      <c r="G54" s="262"/>
      <c r="H54" s="262"/>
      <c r="I54" s="262"/>
      <c r="J54" s="228"/>
      <c r="K54" s="145"/>
      <c r="L54" s="182"/>
      <c r="M54" s="182"/>
      <c r="N54" s="182"/>
      <c r="O54" s="182"/>
      <c r="P54" s="182"/>
      <c r="Q54" s="182"/>
      <c r="R54" s="184"/>
      <c r="S54" s="182"/>
      <c r="T54" s="184"/>
      <c r="U54" s="182"/>
      <c r="V54" s="184"/>
      <c r="W54" s="184"/>
      <c r="X54" s="185"/>
      <c r="Y54" s="185"/>
      <c r="Z54" s="185"/>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row>
    <row r="55" spans="1:54" ht="15.75">
      <c r="C55" s="301"/>
      <c r="D55" s="302" t="s">
        <v>57</v>
      </c>
      <c r="E55" s="303"/>
      <c r="F55" s="304"/>
      <c r="G55" s="127">
        <f>G14+G26+G32+G37+G47+G53</f>
        <v>70</v>
      </c>
      <c r="H55" s="304"/>
      <c r="I55" s="127">
        <f>I14+I26+I32+I37+I47+I53</f>
        <v>62</v>
      </c>
      <c r="J55" s="305"/>
      <c r="K55" s="306"/>
      <c r="L55" s="219"/>
      <c r="M55" s="219"/>
      <c r="N55" s="219"/>
      <c r="O55" s="219"/>
      <c r="P55" s="219"/>
      <c r="Q55" s="219"/>
      <c r="R55" s="219"/>
      <c r="S55" s="219"/>
      <c r="T55" s="219"/>
      <c r="U55" s="219"/>
      <c r="V55" s="219"/>
      <c r="W55" s="307"/>
      <c r="X55" s="308"/>
      <c r="Y55" s="308"/>
      <c r="Z55" s="308"/>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row>
    <row r="56" spans="1:54" ht="15.75">
      <c r="C56" s="301"/>
      <c r="D56" s="302"/>
      <c r="E56" s="303"/>
      <c r="F56" s="304"/>
      <c r="G56" s="127"/>
      <c r="H56" s="304"/>
      <c r="I56" s="127"/>
      <c r="J56" s="305"/>
      <c r="K56" s="306"/>
      <c r="L56" s="219"/>
      <c r="M56" s="219"/>
      <c r="N56" s="219"/>
      <c r="O56" s="219"/>
      <c r="P56" s="219"/>
      <c r="Q56" s="219"/>
      <c r="R56" s="219"/>
      <c r="S56" s="219"/>
      <c r="T56" s="219"/>
      <c r="U56" s="219"/>
      <c r="V56" s="219"/>
      <c r="W56" s="307"/>
      <c r="X56" s="308"/>
      <c r="Y56" s="308"/>
      <c r="Z56" s="308"/>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row>
    <row r="57" spans="1:54">
      <c r="C57" s="309"/>
      <c r="D57" s="309"/>
      <c r="E57" s="309"/>
      <c r="F57" s="309"/>
      <c r="G57" s="309"/>
      <c r="H57" s="309"/>
      <c r="I57" s="309"/>
      <c r="J57" s="219"/>
      <c r="K57" s="310"/>
      <c r="L57" s="219"/>
      <c r="M57" s="219"/>
      <c r="N57" s="219"/>
      <c r="O57" s="219"/>
      <c r="P57" s="219"/>
      <c r="Q57" s="219"/>
      <c r="R57" s="307"/>
      <c r="S57" s="219"/>
      <c r="T57" s="307"/>
      <c r="U57" s="219"/>
      <c r="V57" s="307"/>
      <c r="W57" s="307"/>
      <c r="X57" s="308"/>
      <c r="Y57" s="308"/>
      <c r="Z57" s="308"/>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row>
    <row r="58" spans="1:54" ht="18.75">
      <c r="C58" s="283" t="s">
        <v>99</v>
      </c>
      <c r="D58" s="219"/>
      <c r="E58" s="219"/>
      <c r="F58" s="219"/>
      <c r="G58" s="219"/>
      <c r="H58" s="219"/>
      <c r="I58" s="219"/>
      <c r="J58" s="219"/>
      <c r="K58" s="310"/>
      <c r="L58" s="219"/>
      <c r="M58" s="219"/>
      <c r="N58" s="219"/>
      <c r="O58" s="219"/>
      <c r="P58" s="219"/>
      <c r="Q58" s="219"/>
      <c r="R58" s="307"/>
      <c r="S58" s="219"/>
      <c r="T58" s="307"/>
      <c r="U58" s="219"/>
      <c r="V58" s="307"/>
      <c r="W58" s="307"/>
      <c r="X58" s="308"/>
      <c r="Y58" s="308"/>
      <c r="Z58" s="308"/>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row>
    <row r="59" spans="1:54" ht="37.5" customHeight="1">
      <c r="C59" s="900" t="s">
        <v>98</v>
      </c>
      <c r="D59" s="900"/>
      <c r="E59" s="260">
        <v>0</v>
      </c>
      <c r="F59" s="311"/>
      <c r="G59" s="160"/>
      <c r="H59" s="159"/>
      <c r="I59" s="219"/>
      <c r="J59" s="219"/>
      <c r="K59" s="310"/>
      <c r="L59" s="219"/>
      <c r="M59" s="219"/>
      <c r="N59" s="219"/>
      <c r="O59" s="219"/>
      <c r="P59" s="219"/>
      <c r="Q59" s="219"/>
      <c r="R59" s="307"/>
      <c r="S59" s="219"/>
      <c r="T59" s="307"/>
      <c r="U59" s="219"/>
      <c r="V59" s="307"/>
      <c r="W59" s="307"/>
      <c r="X59" s="308"/>
      <c r="Y59" s="308"/>
      <c r="Z59" s="308"/>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row>
    <row r="60" spans="1:54" ht="15.75">
      <c r="C60" s="312" t="s">
        <v>117</v>
      </c>
      <c r="D60" s="313"/>
      <c r="E60" s="260"/>
      <c r="F60" s="159"/>
      <c r="G60" s="160"/>
      <c r="H60" s="159"/>
      <c r="I60" s="219"/>
      <c r="J60" s="219"/>
      <c r="K60" s="310"/>
      <c r="L60" s="219"/>
      <c r="M60" s="219"/>
      <c r="N60" s="219"/>
      <c r="O60" s="219"/>
      <c r="P60" s="219"/>
      <c r="Q60" s="219"/>
      <c r="R60" s="307"/>
      <c r="S60" s="219"/>
      <c r="T60" s="307"/>
      <c r="U60" s="219"/>
      <c r="V60" s="307"/>
      <c r="W60" s="307"/>
      <c r="X60" s="308"/>
      <c r="Y60" s="308"/>
      <c r="Z60" s="308"/>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row>
    <row r="61" spans="1:54" ht="15.75">
      <c r="C61" s="880" t="s">
        <v>118</v>
      </c>
      <c r="D61" s="881"/>
      <c r="E61" s="260"/>
      <c r="F61" s="159"/>
      <c r="G61" s="160"/>
      <c r="H61" s="159"/>
      <c r="I61" s="219"/>
      <c r="J61" s="219"/>
      <c r="K61" s="310"/>
      <c r="L61" s="219"/>
      <c r="M61" s="219"/>
      <c r="N61" s="219"/>
      <c r="O61" s="219"/>
      <c r="P61" s="219"/>
      <c r="Q61" s="219"/>
      <c r="R61" s="307"/>
      <c r="S61" s="219"/>
      <c r="T61" s="307"/>
      <c r="U61" s="219"/>
      <c r="V61" s="307"/>
      <c r="W61" s="307"/>
      <c r="X61" s="308"/>
      <c r="Y61" s="308"/>
      <c r="Z61" s="308"/>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row>
    <row r="62" spans="1:54" ht="15.75">
      <c r="C62" s="880" t="s">
        <v>119</v>
      </c>
      <c r="D62" s="920"/>
      <c r="E62" s="219"/>
      <c r="F62" s="219"/>
      <c r="G62" s="314"/>
      <c r="H62" s="219"/>
      <c r="I62" s="219"/>
      <c r="J62" s="219"/>
      <c r="K62" s="310"/>
      <c r="L62" s="219"/>
      <c r="M62" s="219"/>
      <c r="N62" s="219"/>
      <c r="O62" s="219"/>
      <c r="P62" s="219"/>
      <c r="Q62" s="219"/>
      <c r="R62" s="307"/>
      <c r="S62" s="219"/>
      <c r="T62" s="307"/>
      <c r="U62" s="219"/>
      <c r="V62" s="307"/>
      <c r="W62" s="307"/>
      <c r="X62" s="308"/>
      <c r="Y62" s="308"/>
      <c r="Z62" s="308"/>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row>
    <row r="63" spans="1:54" ht="15.75">
      <c r="C63" s="900" t="s">
        <v>103</v>
      </c>
      <c r="D63" s="900"/>
      <c r="E63" s="219"/>
      <c r="F63" s="219"/>
      <c r="G63" s="314"/>
      <c r="H63" s="219"/>
      <c r="I63" s="219"/>
      <c r="J63" s="219"/>
      <c r="K63" s="310"/>
      <c r="L63" s="219"/>
      <c r="M63" s="219"/>
      <c r="N63" s="219"/>
      <c r="O63" s="219"/>
      <c r="P63" s="219"/>
      <c r="Q63" s="219"/>
      <c r="R63" s="307"/>
      <c r="S63" s="219"/>
      <c r="T63" s="307"/>
      <c r="U63" s="219"/>
      <c r="V63" s="307"/>
      <c r="W63" s="307"/>
      <c r="X63" s="308"/>
      <c r="Y63" s="308"/>
      <c r="Z63" s="308"/>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row>
    <row r="64" spans="1:54" ht="15.75">
      <c r="C64" s="900" t="s">
        <v>104</v>
      </c>
      <c r="D64" s="900"/>
      <c r="E64" s="260">
        <v>0</v>
      </c>
      <c r="F64" s="311"/>
      <c r="G64" s="160"/>
      <c r="H64" s="158"/>
      <c r="I64" s="239" t="s">
        <v>49</v>
      </c>
      <c r="J64" s="219"/>
      <c r="K64" s="310"/>
      <c r="L64" s="219"/>
      <c r="M64" s="219"/>
      <c r="N64" s="219"/>
      <c r="O64" s="219"/>
      <c r="P64" s="219"/>
      <c r="Q64" s="219"/>
      <c r="R64" s="307"/>
      <c r="S64" s="219"/>
      <c r="T64" s="307"/>
      <c r="U64" s="219"/>
      <c r="V64" s="307"/>
      <c r="W64" s="307"/>
      <c r="X64" s="308"/>
      <c r="Y64" s="308"/>
      <c r="Z64" s="308"/>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row>
    <row r="65" spans="3:54" ht="36" customHeight="1">
      <c r="C65" s="900" t="s">
        <v>111</v>
      </c>
      <c r="D65" s="900"/>
      <c r="E65" s="260"/>
      <c r="F65" s="311"/>
      <c r="G65" s="160"/>
      <c r="H65" s="158"/>
      <c r="I65" s="239" t="s">
        <v>50</v>
      </c>
      <c r="J65" s="219"/>
      <c r="K65" s="310"/>
      <c r="L65" s="219"/>
      <c r="M65" s="219"/>
      <c r="N65" s="219"/>
      <c r="O65" s="219"/>
      <c r="P65" s="219"/>
      <c r="Q65" s="219"/>
      <c r="R65" s="307"/>
      <c r="S65" s="219"/>
      <c r="T65" s="307"/>
      <c r="U65" s="219"/>
      <c r="V65" s="307"/>
      <c r="W65" s="307"/>
      <c r="X65" s="308"/>
      <c r="Y65" s="308"/>
      <c r="Z65" s="308"/>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row>
    <row r="66" spans="3:54" ht="15.75">
      <c r="C66" s="910" t="s">
        <v>105</v>
      </c>
      <c r="D66" s="911"/>
      <c r="E66" s="260"/>
      <c r="F66" s="311"/>
      <c r="G66" s="160"/>
      <c r="H66" s="158"/>
      <c r="I66" s="239" t="s">
        <v>50</v>
      </c>
      <c r="J66" s="219"/>
      <c r="K66" s="310"/>
      <c r="L66" s="219"/>
      <c r="M66" s="219"/>
      <c r="N66" s="219"/>
      <c r="O66" s="219"/>
      <c r="P66" s="219"/>
      <c r="Q66" s="219"/>
      <c r="R66" s="307"/>
      <c r="S66" s="219"/>
      <c r="T66" s="307"/>
      <c r="U66" s="219"/>
      <c r="V66" s="307"/>
      <c r="W66" s="307"/>
      <c r="X66" s="308"/>
      <c r="Y66" s="308"/>
      <c r="Z66" s="308"/>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row>
    <row r="67" spans="3:54" ht="15.75">
      <c r="C67" s="916" t="s">
        <v>106</v>
      </c>
      <c r="D67" s="917"/>
      <c r="E67" s="260"/>
      <c r="F67" s="311"/>
      <c r="G67" s="160"/>
      <c r="H67" s="158"/>
      <c r="I67" s="239" t="s">
        <v>50</v>
      </c>
      <c r="J67" s="219"/>
      <c r="K67" s="310"/>
      <c r="L67" s="219"/>
      <c r="M67" s="219"/>
      <c r="N67" s="219"/>
      <c r="O67" s="219"/>
      <c r="P67" s="219"/>
      <c r="Q67" s="219"/>
      <c r="R67" s="307"/>
      <c r="S67" s="219"/>
      <c r="T67" s="307"/>
      <c r="U67" s="219"/>
      <c r="V67" s="307"/>
      <c r="W67" s="307"/>
      <c r="X67" s="308"/>
      <c r="Y67" s="308"/>
      <c r="Z67" s="308"/>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row>
    <row r="68" spans="3:54" ht="15.75">
      <c r="C68" s="900" t="s">
        <v>94</v>
      </c>
      <c r="D68" s="900"/>
      <c r="E68" s="260"/>
      <c r="F68" s="311"/>
      <c r="G68" s="933" t="s">
        <v>122</v>
      </c>
      <c r="H68" s="934"/>
      <c r="I68" s="935"/>
      <c r="J68" s="219"/>
      <c r="K68" s="310"/>
      <c r="L68" s="219"/>
      <c r="M68" s="219"/>
      <c r="N68" s="219"/>
      <c r="O68" s="219"/>
      <c r="P68" s="219"/>
      <c r="Q68" s="219"/>
      <c r="R68" s="307"/>
      <c r="S68" s="219"/>
      <c r="T68" s="307"/>
      <c r="U68" s="219"/>
      <c r="V68" s="307"/>
      <c r="W68" s="307"/>
      <c r="X68" s="308"/>
      <c r="Y68" s="308"/>
      <c r="Z68" s="308"/>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row>
    <row r="69" spans="3:54" ht="31.5" customHeight="1">
      <c r="C69" s="910" t="s">
        <v>102</v>
      </c>
      <c r="D69" s="911"/>
      <c r="E69" s="260"/>
      <c r="F69" s="311"/>
      <c r="G69" s="160"/>
      <c r="H69" s="159"/>
      <c r="I69" s="159"/>
      <c r="J69" s="219"/>
      <c r="K69" s="310"/>
      <c r="L69" s="219"/>
      <c r="M69" s="219"/>
      <c r="N69" s="219"/>
      <c r="O69" s="219"/>
      <c r="P69" s="219"/>
      <c r="Q69" s="219"/>
      <c r="R69" s="307"/>
      <c r="S69" s="219"/>
      <c r="T69" s="307"/>
      <c r="U69" s="219"/>
      <c r="V69" s="307"/>
      <c r="W69" s="307"/>
      <c r="X69" s="308"/>
      <c r="Y69" s="308"/>
      <c r="Z69" s="308"/>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row>
    <row r="70" spans="3:54" ht="15.75">
      <c r="C70" s="916" t="s">
        <v>107</v>
      </c>
      <c r="D70" s="917"/>
      <c r="E70" s="260"/>
      <c r="F70" s="311"/>
      <c r="G70" s="933" t="s">
        <v>123</v>
      </c>
      <c r="H70" s="934"/>
      <c r="I70" s="935"/>
      <c r="J70" s="219"/>
      <c r="K70" s="310"/>
      <c r="L70" s="219"/>
      <c r="M70" s="219"/>
      <c r="N70" s="219"/>
      <c r="O70" s="219"/>
      <c r="P70" s="219"/>
      <c r="Q70" s="219"/>
      <c r="R70" s="307"/>
      <c r="S70" s="219"/>
      <c r="T70" s="307"/>
      <c r="U70" s="219"/>
      <c r="V70" s="307"/>
      <c r="W70" s="307"/>
      <c r="X70" s="308"/>
      <c r="Y70" s="308"/>
      <c r="Z70" s="308"/>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row>
    <row r="71" spans="3:54" ht="15.75">
      <c r="C71" s="900" t="s">
        <v>108</v>
      </c>
      <c r="D71" s="900"/>
      <c r="E71" s="260"/>
      <c r="F71" s="311"/>
      <c r="G71" s="933" t="s">
        <v>123</v>
      </c>
      <c r="H71" s="934"/>
      <c r="I71" s="935"/>
      <c r="J71" s="219"/>
      <c r="K71" s="310"/>
      <c r="L71" s="219"/>
      <c r="M71" s="219"/>
      <c r="N71" s="219"/>
      <c r="O71" s="219"/>
      <c r="P71" s="219"/>
      <c r="Q71" s="219"/>
      <c r="R71" s="307"/>
      <c r="S71" s="219"/>
      <c r="T71" s="307"/>
      <c r="U71" s="219"/>
      <c r="V71" s="307"/>
      <c r="W71" s="307"/>
      <c r="X71" s="308"/>
      <c r="Y71" s="308"/>
      <c r="Z71" s="308"/>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row>
    <row r="72" spans="3:54" ht="15.75">
      <c r="C72" s="900" t="s">
        <v>109</v>
      </c>
      <c r="D72" s="900"/>
      <c r="E72" s="260"/>
      <c r="F72" s="311"/>
      <c r="G72" s="933" t="s">
        <v>123</v>
      </c>
      <c r="H72" s="934"/>
      <c r="I72" s="935"/>
      <c r="J72" s="219"/>
      <c r="K72" s="310"/>
      <c r="L72" s="219"/>
      <c r="M72" s="219"/>
      <c r="N72" s="219"/>
      <c r="O72" s="219"/>
      <c r="P72" s="219"/>
      <c r="Q72" s="219"/>
      <c r="R72" s="307"/>
      <c r="S72" s="219"/>
      <c r="T72" s="307"/>
      <c r="U72" s="219"/>
      <c r="V72" s="307"/>
      <c r="W72" s="307"/>
      <c r="X72" s="308"/>
      <c r="Y72" s="308"/>
      <c r="Z72" s="308"/>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row>
    <row r="73" spans="3:54" ht="15.75">
      <c r="C73" s="900" t="s">
        <v>110</v>
      </c>
      <c r="D73" s="900"/>
      <c r="E73" s="260"/>
      <c r="F73" s="311"/>
      <c r="G73" s="933" t="s">
        <v>123</v>
      </c>
      <c r="H73" s="934"/>
      <c r="I73" s="935"/>
      <c r="J73" s="219"/>
      <c r="K73" s="310"/>
      <c r="L73" s="219"/>
      <c r="M73" s="219"/>
      <c r="N73" s="219"/>
      <c r="O73" s="219"/>
      <c r="P73" s="219"/>
      <c r="Q73" s="219"/>
      <c r="R73" s="307"/>
      <c r="S73" s="219"/>
      <c r="T73" s="307"/>
      <c r="U73" s="219"/>
      <c r="V73" s="307"/>
      <c r="W73" s="307"/>
      <c r="X73" s="308"/>
      <c r="Y73" s="308"/>
      <c r="Z73" s="308"/>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row>
    <row r="74" spans="3:54" ht="15.75">
      <c r="C74" s="939" t="s">
        <v>101</v>
      </c>
      <c r="D74" s="939"/>
      <c r="E74" s="260"/>
      <c r="F74" s="311"/>
      <c r="G74" s="936" t="s">
        <v>114</v>
      </c>
      <c r="H74" s="937"/>
      <c r="I74" s="938"/>
      <c r="J74" s="219"/>
      <c r="K74" s="310"/>
      <c r="L74" s="219"/>
      <c r="M74" s="219"/>
      <c r="N74" s="219"/>
      <c r="O74" s="219"/>
      <c r="P74" s="219"/>
      <c r="Q74" s="219"/>
      <c r="R74" s="307"/>
      <c r="S74" s="219"/>
      <c r="T74" s="307"/>
      <c r="U74" s="219"/>
      <c r="V74" s="307"/>
      <c r="W74" s="307"/>
      <c r="X74" s="308"/>
      <c r="Y74" s="308"/>
      <c r="Z74" s="308"/>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row>
    <row r="75" spans="3:54" ht="17.25" customHeight="1">
      <c r="C75" s="924" t="s">
        <v>124</v>
      </c>
      <c r="D75" s="925"/>
      <c r="E75" s="925"/>
      <c r="F75" s="925"/>
      <c r="G75" s="925"/>
      <c r="H75" s="925"/>
      <c r="I75" s="926"/>
      <c r="J75" s="219"/>
      <c r="K75" s="315"/>
      <c r="L75" s="316"/>
      <c r="M75" s="219"/>
      <c r="N75" s="219"/>
      <c r="O75" s="219"/>
      <c r="P75" s="219"/>
      <c r="Q75" s="219"/>
      <c r="R75" s="307"/>
      <c r="S75" s="219"/>
      <c r="T75" s="307"/>
      <c r="U75" s="219"/>
      <c r="V75" s="307"/>
      <c r="W75" s="307"/>
      <c r="X75" s="308"/>
      <c r="Y75" s="308"/>
      <c r="Z75" s="308"/>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row>
    <row r="76" spans="3:54" ht="30.6" customHeight="1">
      <c r="C76" s="927" t="s">
        <v>121</v>
      </c>
      <c r="D76" s="928"/>
      <c r="E76" s="928"/>
      <c r="F76" s="928"/>
      <c r="G76" s="928"/>
      <c r="H76" s="928"/>
      <c r="I76" s="929"/>
      <c r="J76" s="219"/>
      <c r="K76" s="315"/>
      <c r="L76" s="316"/>
      <c r="M76" s="219"/>
      <c r="N76" s="219"/>
      <c r="O76" s="219"/>
      <c r="P76" s="219"/>
      <c r="Q76" s="219"/>
      <c r="R76" s="307"/>
      <c r="S76" s="219"/>
      <c r="T76" s="307"/>
      <c r="U76" s="219"/>
      <c r="V76" s="307"/>
      <c r="W76" s="307"/>
      <c r="X76" s="308"/>
      <c r="Y76" s="308"/>
      <c r="Z76" s="308"/>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row>
    <row r="77" spans="3:54" ht="30" customHeight="1">
      <c r="C77" s="930" t="s">
        <v>120</v>
      </c>
      <c r="D77" s="931"/>
      <c r="E77" s="931"/>
      <c r="F77" s="931"/>
      <c r="G77" s="931"/>
      <c r="H77" s="931"/>
      <c r="I77" s="932"/>
      <c r="J77" s="219"/>
      <c r="K77" s="315"/>
      <c r="L77" s="316"/>
      <c r="M77" s="219"/>
      <c r="N77" s="219"/>
      <c r="O77" s="219"/>
      <c r="P77" s="219"/>
      <c r="Q77" s="219"/>
      <c r="R77" s="307"/>
      <c r="S77" s="219"/>
      <c r="T77" s="307"/>
      <c r="U77" s="219"/>
      <c r="V77" s="307"/>
      <c r="W77" s="307"/>
      <c r="X77" s="308"/>
      <c r="Y77" s="308"/>
      <c r="Z77" s="308"/>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row>
    <row r="78" spans="3:54">
      <c r="C78" s="219"/>
      <c r="D78" s="219"/>
      <c r="E78" s="219"/>
      <c r="F78" s="219"/>
      <c r="G78" s="219"/>
      <c r="H78" s="219"/>
      <c r="I78" s="219"/>
      <c r="J78" s="219"/>
      <c r="K78" s="315"/>
      <c r="L78" s="316"/>
      <c r="M78" s="219"/>
      <c r="N78" s="219"/>
      <c r="O78" s="219"/>
      <c r="P78" s="219"/>
      <c r="Q78" s="219"/>
      <c r="R78" s="307"/>
      <c r="S78" s="219"/>
      <c r="T78" s="307"/>
      <c r="U78" s="219"/>
      <c r="V78" s="307"/>
      <c r="W78" s="307"/>
      <c r="X78" s="308"/>
      <c r="Y78" s="308"/>
      <c r="Z78" s="308"/>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row>
    <row r="79" spans="3:54">
      <c r="C79" s="219"/>
      <c r="D79" s="219"/>
      <c r="E79" s="219"/>
      <c r="F79" s="219"/>
      <c r="G79" s="219"/>
      <c r="H79" s="219"/>
      <c r="I79" s="219"/>
      <c r="J79" s="219"/>
      <c r="K79" s="315"/>
      <c r="L79" s="316"/>
      <c r="M79" s="219"/>
      <c r="N79" s="219"/>
      <c r="O79" s="219"/>
      <c r="P79" s="219"/>
      <c r="Q79" s="219"/>
      <c r="R79" s="307"/>
      <c r="S79" s="219"/>
      <c r="T79" s="307"/>
      <c r="U79" s="219"/>
      <c r="V79" s="307"/>
      <c r="W79" s="307"/>
      <c r="X79" s="308"/>
      <c r="Y79" s="308"/>
      <c r="Z79" s="308"/>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row>
    <row r="80" spans="3:54">
      <c r="C80" s="219"/>
      <c r="D80" s="219"/>
      <c r="E80" s="219"/>
      <c r="F80" s="219"/>
      <c r="G80" s="219"/>
      <c r="H80" s="219"/>
      <c r="I80" s="219"/>
      <c r="J80" s="219"/>
      <c r="K80" s="315"/>
      <c r="L80" s="316"/>
      <c r="M80" s="219"/>
      <c r="N80" s="219"/>
      <c r="O80" s="219"/>
      <c r="P80" s="219"/>
      <c r="Q80" s="219"/>
      <c r="R80" s="307"/>
      <c r="S80" s="219"/>
      <c r="T80" s="307"/>
      <c r="U80" s="219"/>
      <c r="V80" s="307"/>
      <c r="W80" s="307"/>
      <c r="X80" s="308"/>
      <c r="Y80" s="308"/>
      <c r="Z80" s="308"/>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row>
    <row r="81" spans="3:54" s="181" customFormat="1">
      <c r="C81" s="219"/>
      <c r="D81" s="219"/>
      <c r="E81" s="317"/>
      <c r="F81" s="317"/>
      <c r="G81" s="317"/>
      <c r="H81" s="317"/>
      <c r="I81" s="317"/>
      <c r="J81" s="317"/>
      <c r="K81" s="315"/>
      <c r="L81" s="316"/>
      <c r="M81" s="219"/>
      <c r="N81" s="219"/>
      <c r="O81" s="219"/>
      <c r="P81" s="219"/>
      <c r="Q81" s="219"/>
      <c r="R81" s="307"/>
      <c r="S81" s="219"/>
      <c r="T81" s="307"/>
      <c r="U81" s="219"/>
      <c r="V81" s="307"/>
      <c r="W81" s="307"/>
      <c r="X81" s="308"/>
      <c r="Y81" s="308"/>
      <c r="Z81" s="308"/>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row>
    <row r="82" spans="3:54" s="181" customFormat="1">
      <c r="C82" s="219"/>
      <c r="D82" s="219"/>
      <c r="E82" s="317"/>
      <c r="F82" s="317"/>
      <c r="G82" s="317"/>
      <c r="H82" s="317"/>
      <c r="I82" s="317"/>
      <c r="J82" s="317"/>
      <c r="K82" s="315"/>
      <c r="L82" s="316"/>
      <c r="M82" s="219"/>
      <c r="N82" s="219"/>
      <c r="O82" s="219"/>
      <c r="P82" s="219"/>
      <c r="Q82" s="219"/>
      <c r="R82" s="307"/>
      <c r="S82" s="219"/>
      <c r="T82" s="307"/>
      <c r="U82" s="219"/>
      <c r="V82" s="307"/>
      <c r="W82" s="307"/>
      <c r="X82" s="308"/>
      <c r="Y82" s="308"/>
      <c r="Z82" s="308"/>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row>
    <row r="83" spans="3:54" s="181" customFormat="1">
      <c r="C83" s="219"/>
      <c r="D83" s="219"/>
      <c r="E83" s="317"/>
      <c r="F83" s="317"/>
      <c r="G83" s="317"/>
      <c r="H83" s="317"/>
      <c r="I83" s="317"/>
      <c r="J83" s="317"/>
      <c r="K83" s="315"/>
      <c r="L83" s="316"/>
      <c r="M83" s="219"/>
      <c r="N83" s="219"/>
      <c r="O83" s="219"/>
      <c r="P83" s="219"/>
      <c r="Q83" s="219"/>
      <c r="R83" s="307"/>
      <c r="S83" s="219"/>
      <c r="T83" s="307"/>
      <c r="U83" s="219"/>
      <c r="V83" s="307"/>
      <c r="W83" s="307"/>
      <c r="X83" s="308"/>
      <c r="Y83" s="308"/>
      <c r="Z83" s="308"/>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row>
    <row r="84" spans="3:54" s="181" customFormat="1">
      <c r="C84" s="219"/>
      <c r="D84" s="219"/>
      <c r="E84" s="317"/>
      <c r="F84" s="317"/>
      <c r="G84" s="317"/>
      <c r="H84" s="317"/>
      <c r="I84" s="317"/>
      <c r="J84" s="317"/>
      <c r="K84" s="315"/>
      <c r="L84" s="316"/>
      <c r="M84" s="219"/>
      <c r="N84" s="219"/>
      <c r="O84" s="219"/>
      <c r="P84" s="219"/>
      <c r="Q84" s="219"/>
      <c r="R84" s="307"/>
      <c r="S84" s="219"/>
      <c r="T84" s="307"/>
      <c r="U84" s="219"/>
      <c r="V84" s="307"/>
      <c r="W84" s="307"/>
      <c r="X84" s="308"/>
      <c r="Y84" s="308"/>
      <c r="Z84" s="308"/>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row>
    <row r="85" spans="3:54" s="181" customFormat="1">
      <c r="C85" s="219"/>
      <c r="D85" s="219"/>
      <c r="E85" s="317"/>
      <c r="F85" s="317"/>
      <c r="G85" s="317"/>
      <c r="H85" s="317"/>
      <c r="I85" s="317"/>
      <c r="J85" s="317"/>
      <c r="K85" s="315"/>
      <c r="L85" s="316"/>
      <c r="M85" s="219"/>
      <c r="N85" s="219"/>
      <c r="O85" s="219"/>
      <c r="P85" s="219"/>
      <c r="Q85" s="219"/>
      <c r="R85" s="307"/>
      <c r="S85" s="219"/>
      <c r="T85" s="307"/>
      <c r="U85" s="219"/>
      <c r="V85" s="307"/>
      <c r="W85" s="307"/>
      <c r="X85" s="308"/>
      <c r="Y85" s="308"/>
      <c r="Z85" s="308"/>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row>
    <row r="86" spans="3:54" s="181" customFormat="1">
      <c r="C86" s="219"/>
      <c r="D86" s="219"/>
      <c r="E86" s="317"/>
      <c r="F86" s="317"/>
      <c r="G86" s="317"/>
      <c r="H86" s="317"/>
      <c r="I86" s="317"/>
      <c r="J86" s="317"/>
      <c r="K86" s="315"/>
      <c r="L86" s="316"/>
      <c r="M86" s="219"/>
      <c r="N86" s="219"/>
      <c r="O86" s="219"/>
      <c r="P86" s="219"/>
      <c r="Q86" s="219"/>
      <c r="R86" s="307"/>
      <c r="S86" s="219"/>
      <c r="T86" s="307"/>
      <c r="U86" s="219"/>
      <c r="V86" s="307"/>
      <c r="W86" s="307"/>
      <c r="X86" s="308"/>
      <c r="Y86" s="308"/>
      <c r="Z86" s="308"/>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row>
    <row r="87" spans="3:54" s="181" customFormat="1">
      <c r="C87" s="219"/>
      <c r="D87" s="219"/>
      <c r="E87" s="317"/>
      <c r="F87" s="317"/>
      <c r="G87" s="317"/>
      <c r="H87" s="317"/>
      <c r="I87" s="317"/>
      <c r="J87" s="317"/>
      <c r="K87" s="315"/>
      <c r="L87" s="316"/>
      <c r="M87" s="219"/>
      <c r="N87" s="219"/>
      <c r="O87" s="219"/>
      <c r="P87" s="219"/>
      <c r="Q87" s="219"/>
      <c r="R87" s="307"/>
      <c r="S87" s="219"/>
      <c r="T87" s="307"/>
      <c r="U87" s="219"/>
      <c r="V87" s="307"/>
      <c r="W87" s="307"/>
      <c r="X87" s="308"/>
      <c r="Y87" s="308"/>
      <c r="Z87" s="308"/>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row>
    <row r="88" spans="3:54" s="181" customFormat="1">
      <c r="C88" s="219"/>
      <c r="D88" s="219"/>
      <c r="E88" s="317"/>
      <c r="F88" s="317"/>
      <c r="G88" s="317"/>
      <c r="H88" s="317"/>
      <c r="I88" s="317"/>
      <c r="J88" s="317"/>
      <c r="K88" s="315"/>
      <c r="L88" s="316"/>
      <c r="M88" s="219"/>
      <c r="N88" s="219"/>
      <c r="O88" s="219"/>
      <c r="P88" s="219"/>
      <c r="Q88" s="219"/>
      <c r="R88" s="307"/>
      <c r="S88" s="219"/>
      <c r="T88" s="307"/>
      <c r="U88" s="219"/>
      <c r="V88" s="307"/>
      <c r="W88" s="307"/>
      <c r="X88" s="308"/>
      <c r="Y88" s="308"/>
      <c r="Z88" s="308"/>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row>
    <row r="89" spans="3:54" s="181" customFormat="1">
      <c r="C89" s="219"/>
      <c r="D89" s="219"/>
      <c r="E89" s="317"/>
      <c r="F89" s="317"/>
      <c r="G89" s="317"/>
      <c r="H89" s="317"/>
      <c r="I89" s="317"/>
      <c r="J89" s="317"/>
      <c r="K89" s="315"/>
      <c r="L89" s="316"/>
      <c r="M89" s="219"/>
      <c r="N89" s="219"/>
      <c r="O89" s="219"/>
      <c r="P89" s="219"/>
      <c r="Q89" s="219"/>
      <c r="R89" s="307"/>
      <c r="S89" s="219"/>
      <c r="T89" s="307"/>
      <c r="U89" s="219"/>
      <c r="V89" s="307"/>
      <c r="W89" s="307"/>
      <c r="X89" s="308"/>
      <c r="Y89" s="308"/>
      <c r="Z89" s="308"/>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row>
    <row r="90" spans="3:54" s="181" customFormat="1">
      <c r="C90" s="219"/>
      <c r="D90" s="219"/>
      <c r="E90" s="317"/>
      <c r="F90" s="317"/>
      <c r="G90" s="317"/>
      <c r="H90" s="317"/>
      <c r="I90" s="317"/>
      <c r="J90" s="317"/>
      <c r="K90" s="315"/>
      <c r="L90" s="316"/>
      <c r="M90" s="219"/>
      <c r="N90" s="219"/>
      <c r="O90" s="219"/>
      <c r="P90" s="219"/>
      <c r="Q90" s="219"/>
      <c r="R90" s="307"/>
      <c r="S90" s="219"/>
      <c r="T90" s="307"/>
      <c r="U90" s="219"/>
      <c r="V90" s="307"/>
      <c r="W90" s="307"/>
      <c r="X90" s="308"/>
      <c r="Y90" s="308"/>
      <c r="Z90" s="308"/>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row>
    <row r="91" spans="3:54" s="181" customFormat="1">
      <c r="C91" s="219"/>
      <c r="D91" s="219"/>
      <c r="E91" s="317"/>
      <c r="F91" s="317"/>
      <c r="G91" s="317"/>
      <c r="H91" s="317"/>
      <c r="I91" s="317"/>
      <c r="J91" s="317"/>
      <c r="K91" s="315"/>
      <c r="L91" s="316"/>
      <c r="M91" s="219"/>
      <c r="N91" s="219"/>
      <c r="O91" s="219"/>
      <c r="P91" s="219"/>
      <c r="Q91" s="219"/>
      <c r="R91" s="307"/>
      <c r="S91" s="219"/>
      <c r="T91" s="307"/>
      <c r="U91" s="219"/>
      <c r="V91" s="307"/>
      <c r="W91" s="307"/>
      <c r="X91" s="308"/>
      <c r="Y91" s="308"/>
      <c r="Z91" s="308"/>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row>
    <row r="92" spans="3:54" s="181" customFormat="1">
      <c r="C92" s="219"/>
      <c r="D92" s="219"/>
      <c r="E92" s="317"/>
      <c r="F92" s="317"/>
      <c r="G92" s="317"/>
      <c r="H92" s="317"/>
      <c r="I92" s="317"/>
      <c r="J92" s="317"/>
      <c r="K92" s="315"/>
      <c r="L92" s="316"/>
      <c r="M92" s="219"/>
      <c r="N92" s="219"/>
      <c r="O92" s="219"/>
      <c r="P92" s="219"/>
      <c r="Q92" s="219"/>
      <c r="R92" s="307"/>
      <c r="S92" s="219"/>
      <c r="T92" s="307"/>
      <c r="U92" s="219"/>
      <c r="V92" s="307"/>
      <c r="W92" s="307"/>
      <c r="X92" s="308"/>
      <c r="Y92" s="308"/>
      <c r="Z92" s="308"/>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row>
    <row r="93" spans="3:54" s="181" customFormat="1">
      <c r="C93" s="219"/>
      <c r="D93" s="219"/>
      <c r="E93" s="317"/>
      <c r="F93" s="317"/>
      <c r="G93" s="317"/>
      <c r="H93" s="317"/>
      <c r="I93" s="317"/>
      <c r="J93" s="317"/>
      <c r="K93" s="315"/>
      <c r="L93" s="316"/>
      <c r="M93" s="219"/>
      <c r="N93" s="219"/>
      <c r="O93" s="219"/>
      <c r="P93" s="219"/>
      <c r="Q93" s="219"/>
      <c r="R93" s="307"/>
      <c r="S93" s="219"/>
      <c r="T93" s="307"/>
      <c r="U93" s="219"/>
      <c r="V93" s="307"/>
      <c r="W93" s="307"/>
      <c r="X93" s="308"/>
      <c r="Y93" s="308"/>
      <c r="Z93" s="308"/>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row>
    <row r="94" spans="3:54" s="181" customFormat="1">
      <c r="C94" s="219"/>
      <c r="D94" s="219"/>
      <c r="E94" s="317"/>
      <c r="F94" s="317"/>
      <c r="G94" s="317"/>
      <c r="H94" s="317"/>
      <c r="I94" s="317"/>
      <c r="J94" s="317"/>
      <c r="K94" s="315"/>
      <c r="L94" s="316"/>
      <c r="M94" s="219"/>
      <c r="N94" s="219"/>
      <c r="O94" s="219"/>
      <c r="P94" s="219"/>
      <c r="Q94" s="219"/>
      <c r="R94" s="307"/>
      <c r="S94" s="219"/>
      <c r="T94" s="307"/>
      <c r="U94" s="219"/>
      <c r="V94" s="307"/>
      <c r="W94" s="307"/>
      <c r="X94" s="308"/>
      <c r="Y94" s="308"/>
      <c r="Z94" s="308"/>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row>
    <row r="95" spans="3:54" s="181" customFormat="1">
      <c r="C95" s="219"/>
      <c r="D95" s="219"/>
      <c r="E95" s="317"/>
      <c r="F95" s="317"/>
      <c r="G95" s="317"/>
      <c r="H95" s="317"/>
      <c r="I95" s="317"/>
      <c r="J95" s="317"/>
      <c r="K95" s="315"/>
      <c r="L95" s="316"/>
      <c r="M95" s="219"/>
      <c r="N95" s="219"/>
      <c r="O95" s="219"/>
      <c r="P95" s="219"/>
      <c r="Q95" s="219"/>
      <c r="R95" s="307"/>
      <c r="S95" s="219"/>
      <c r="T95" s="307"/>
      <c r="U95" s="219"/>
      <c r="V95" s="307"/>
      <c r="W95" s="307"/>
      <c r="X95" s="308"/>
      <c r="Y95" s="308"/>
      <c r="Z95" s="308"/>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19"/>
      <c r="BA95" s="219"/>
      <c r="BB95" s="219"/>
    </row>
    <row r="96" spans="3:54" s="181" customFormat="1">
      <c r="C96" s="219"/>
      <c r="D96" s="219"/>
      <c r="E96" s="317"/>
      <c r="F96" s="317"/>
      <c r="G96" s="317"/>
      <c r="H96" s="317"/>
      <c r="I96" s="317"/>
      <c r="J96" s="317"/>
      <c r="K96" s="315"/>
      <c r="L96" s="316"/>
      <c r="M96" s="219"/>
      <c r="N96" s="219"/>
      <c r="O96" s="219"/>
      <c r="P96" s="219"/>
      <c r="Q96" s="219"/>
      <c r="R96" s="307"/>
      <c r="S96" s="219"/>
      <c r="T96" s="307"/>
      <c r="U96" s="219"/>
      <c r="V96" s="307"/>
      <c r="W96" s="307"/>
      <c r="X96" s="308"/>
      <c r="Y96" s="308"/>
      <c r="Z96" s="308"/>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row>
    <row r="97" spans="1:54">
      <c r="C97" s="219"/>
      <c r="D97" s="219"/>
      <c r="E97" s="317"/>
      <c r="F97" s="317"/>
      <c r="G97" s="317"/>
      <c r="H97" s="317"/>
      <c r="I97" s="317"/>
      <c r="J97" s="317"/>
      <c r="K97" s="315"/>
      <c r="L97" s="316"/>
      <c r="M97" s="219"/>
      <c r="N97" s="219"/>
      <c r="O97" s="219"/>
      <c r="P97" s="219"/>
      <c r="Q97" s="219"/>
      <c r="R97" s="307"/>
      <c r="S97" s="219"/>
      <c r="T97" s="307"/>
      <c r="U97" s="219"/>
      <c r="V97" s="307"/>
      <c r="W97" s="307"/>
      <c r="X97" s="308"/>
      <c r="Y97" s="308"/>
      <c r="Z97" s="308"/>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19"/>
      <c r="BA97" s="219"/>
      <c r="BB97" s="219"/>
    </row>
    <row r="98" spans="1:54">
      <c r="C98" s="219"/>
      <c r="D98" s="219"/>
      <c r="E98" s="317"/>
      <c r="F98" s="317"/>
      <c r="G98" s="317"/>
      <c r="H98" s="317"/>
      <c r="I98" s="317"/>
      <c r="J98" s="317"/>
      <c r="K98" s="315"/>
      <c r="L98" s="316"/>
      <c r="M98" s="219"/>
      <c r="N98" s="219"/>
      <c r="O98" s="219"/>
      <c r="P98" s="219"/>
      <c r="Q98" s="219"/>
      <c r="R98" s="307"/>
      <c r="S98" s="219"/>
      <c r="T98" s="307"/>
      <c r="U98" s="219"/>
      <c r="V98" s="307"/>
      <c r="W98" s="307"/>
      <c r="X98" s="308"/>
      <c r="Y98" s="308"/>
      <c r="Z98" s="308"/>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19"/>
      <c r="BB98" s="219"/>
    </row>
    <row r="99" spans="1:54">
      <c r="C99" s="219"/>
      <c r="D99" s="219"/>
      <c r="E99" s="317"/>
      <c r="F99" s="317"/>
      <c r="G99" s="317"/>
      <c r="H99" s="317"/>
      <c r="I99" s="317"/>
      <c r="J99" s="317"/>
      <c r="K99" s="315"/>
      <c r="L99" s="316"/>
      <c r="M99" s="219"/>
      <c r="N99" s="219"/>
      <c r="O99" s="219"/>
      <c r="P99" s="219"/>
      <c r="Q99" s="219"/>
      <c r="R99" s="307"/>
      <c r="S99" s="219"/>
      <c r="T99" s="307"/>
      <c r="U99" s="219"/>
      <c r="V99" s="307"/>
      <c r="W99" s="307"/>
      <c r="X99" s="308"/>
      <c r="Y99" s="308"/>
      <c r="Z99" s="308"/>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19"/>
      <c r="BB99" s="219"/>
    </row>
    <row r="100" spans="1:54">
      <c r="A100" s="182"/>
      <c r="C100" s="219"/>
      <c r="D100" s="219"/>
      <c r="E100" s="317"/>
      <c r="F100" s="317"/>
      <c r="G100" s="317"/>
      <c r="H100" s="317"/>
      <c r="I100" s="317"/>
      <c r="J100" s="317"/>
      <c r="K100" s="315"/>
      <c r="L100" s="316"/>
      <c r="M100" s="219"/>
      <c r="N100" s="219"/>
      <c r="O100" s="219"/>
      <c r="P100" s="219"/>
      <c r="Q100" s="219"/>
      <c r="R100" s="307"/>
      <c r="S100" s="219"/>
      <c r="T100" s="307"/>
      <c r="U100" s="219"/>
      <c r="V100" s="307"/>
      <c r="W100" s="307"/>
      <c r="X100" s="308"/>
      <c r="Y100" s="308"/>
      <c r="Z100" s="308"/>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row>
    <row r="101" spans="1:54">
      <c r="A101" s="182"/>
      <c r="C101" s="219"/>
      <c r="D101" s="219"/>
      <c r="E101" s="317"/>
      <c r="F101" s="317"/>
      <c r="G101" s="317"/>
      <c r="H101" s="317"/>
      <c r="I101" s="317"/>
      <c r="J101" s="317"/>
      <c r="K101" s="315"/>
      <c r="L101" s="316"/>
      <c r="M101" s="219"/>
      <c r="N101" s="219"/>
      <c r="O101" s="219"/>
      <c r="P101" s="219"/>
      <c r="Q101" s="219"/>
      <c r="R101" s="307"/>
      <c r="S101" s="219"/>
      <c r="T101" s="307"/>
      <c r="U101" s="219"/>
      <c r="V101" s="307"/>
      <c r="W101" s="307"/>
      <c r="X101" s="308"/>
      <c r="Y101" s="308"/>
      <c r="Z101" s="308"/>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row>
    <row r="102" spans="1:54">
      <c r="A102" s="182"/>
      <c r="C102" s="219"/>
      <c r="D102" s="219"/>
      <c r="E102" s="317"/>
      <c r="F102" s="317"/>
      <c r="G102" s="317"/>
      <c r="H102" s="317"/>
      <c r="I102" s="317"/>
      <c r="J102" s="317"/>
      <c r="K102" s="315"/>
      <c r="L102" s="316"/>
      <c r="M102" s="219"/>
      <c r="N102" s="219"/>
      <c r="O102" s="219"/>
      <c r="P102" s="219"/>
      <c r="Q102" s="219"/>
      <c r="R102" s="307"/>
      <c r="S102" s="219"/>
      <c r="T102" s="307"/>
      <c r="U102" s="219"/>
      <c r="V102" s="307"/>
      <c r="W102" s="307"/>
      <c r="X102" s="308"/>
      <c r="Y102" s="308"/>
      <c r="Z102" s="308"/>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row>
    <row r="103" spans="1:54">
      <c r="A103" s="182"/>
      <c r="C103" s="219"/>
      <c r="D103" s="219"/>
      <c r="E103" s="317"/>
      <c r="F103" s="317"/>
      <c r="G103" s="317"/>
      <c r="H103" s="317"/>
      <c r="I103" s="317"/>
      <c r="J103" s="317"/>
      <c r="K103" s="315"/>
      <c r="L103" s="316"/>
      <c r="M103" s="219"/>
      <c r="N103" s="219"/>
      <c r="O103" s="219"/>
      <c r="P103" s="219"/>
      <c r="Q103" s="219"/>
      <c r="R103" s="307"/>
      <c r="S103" s="219"/>
      <c r="T103" s="307"/>
      <c r="U103" s="219"/>
      <c r="V103" s="307"/>
      <c r="W103" s="307"/>
      <c r="X103" s="308"/>
      <c r="Y103" s="308"/>
      <c r="Z103" s="308"/>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row>
    <row r="104" spans="1:54">
      <c r="A104" s="182"/>
      <c r="C104" s="219"/>
      <c r="D104" s="219"/>
      <c r="E104" s="317"/>
      <c r="F104" s="317"/>
      <c r="G104" s="317"/>
      <c r="H104" s="317"/>
      <c r="I104" s="317"/>
      <c r="J104" s="317"/>
      <c r="K104" s="315"/>
      <c r="L104" s="316"/>
      <c r="M104" s="219"/>
      <c r="N104" s="219"/>
      <c r="O104" s="219"/>
      <c r="P104" s="219"/>
      <c r="Q104" s="219"/>
      <c r="R104" s="307"/>
      <c r="S104" s="219"/>
      <c r="T104" s="307"/>
      <c r="U104" s="219"/>
      <c r="V104" s="307"/>
      <c r="W104" s="307"/>
      <c r="X104" s="308"/>
      <c r="Y104" s="308"/>
      <c r="Z104" s="308"/>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row>
    <row r="105" spans="1:54">
      <c r="A105" s="182"/>
      <c r="C105" s="219"/>
      <c r="D105" s="219"/>
      <c r="E105" s="317"/>
      <c r="F105" s="317"/>
      <c r="G105" s="317"/>
      <c r="H105" s="317"/>
      <c r="I105" s="317"/>
      <c r="J105" s="317"/>
      <c r="K105" s="315"/>
      <c r="L105" s="316"/>
      <c r="M105" s="219"/>
      <c r="N105" s="219"/>
      <c r="O105" s="219"/>
      <c r="P105" s="219"/>
      <c r="Q105" s="219"/>
      <c r="R105" s="307"/>
      <c r="S105" s="219"/>
      <c r="T105" s="307"/>
      <c r="U105" s="219"/>
      <c r="V105" s="307"/>
      <c r="W105" s="307"/>
      <c r="X105" s="308"/>
      <c r="Y105" s="308"/>
      <c r="Z105" s="308"/>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318"/>
    </row>
    <row r="106" spans="1:54">
      <c r="A106" s="182"/>
      <c r="C106" s="182"/>
      <c r="D106" s="182"/>
      <c r="E106" s="317"/>
      <c r="F106" s="317"/>
      <c r="G106" s="317"/>
      <c r="H106" s="317"/>
      <c r="I106" s="317"/>
      <c r="J106" s="317"/>
      <c r="K106" s="319"/>
      <c r="L106" s="320"/>
      <c r="M106" s="182"/>
      <c r="O106" s="182"/>
      <c r="P106" s="182"/>
      <c r="R106" s="184"/>
      <c r="T106" s="184"/>
      <c r="V106" s="184"/>
      <c r="W106" s="184"/>
      <c r="X106" s="185"/>
      <c r="Y106" s="185"/>
      <c r="Z106" s="185"/>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254"/>
    </row>
    <row r="107" spans="1:54">
      <c r="A107" s="182"/>
      <c r="C107" s="182"/>
      <c r="D107" s="182"/>
      <c r="E107" s="317"/>
      <c r="F107" s="317"/>
      <c r="G107" s="317"/>
      <c r="H107" s="317"/>
      <c r="I107" s="317"/>
      <c r="J107" s="317"/>
      <c r="K107" s="319"/>
      <c r="L107" s="320"/>
      <c r="M107" s="182"/>
      <c r="O107" s="182"/>
      <c r="P107" s="182"/>
      <c r="R107" s="184"/>
      <c r="T107" s="184"/>
      <c r="V107" s="184"/>
      <c r="W107" s="184"/>
      <c r="X107" s="185"/>
      <c r="Y107" s="185"/>
      <c r="Z107" s="185"/>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254"/>
    </row>
    <row r="108" spans="1:54">
      <c r="A108" s="182"/>
      <c r="C108" s="182"/>
      <c r="D108" s="182"/>
      <c r="E108" s="317"/>
      <c r="F108" s="317"/>
      <c r="G108" s="317"/>
      <c r="H108" s="317"/>
      <c r="I108" s="317"/>
      <c r="J108" s="317"/>
      <c r="K108" s="319"/>
      <c r="L108" s="320"/>
      <c r="M108" s="182"/>
      <c r="O108" s="182"/>
      <c r="P108" s="182"/>
      <c r="R108" s="184"/>
      <c r="T108" s="184"/>
      <c r="V108" s="184"/>
      <c r="W108" s="184"/>
      <c r="X108" s="185"/>
      <c r="Y108" s="185"/>
      <c r="Z108" s="185"/>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254"/>
    </row>
    <row r="109" spans="1:54">
      <c r="A109" s="182"/>
      <c r="C109" s="182"/>
      <c r="D109" s="182"/>
      <c r="E109" s="317"/>
      <c r="F109" s="317"/>
      <c r="G109" s="317"/>
      <c r="H109" s="317"/>
      <c r="I109" s="317"/>
      <c r="J109" s="317"/>
      <c r="K109" s="319"/>
      <c r="L109" s="320"/>
      <c r="M109" s="182"/>
      <c r="O109" s="182"/>
      <c r="P109" s="182"/>
      <c r="R109" s="184"/>
      <c r="T109" s="184"/>
      <c r="V109" s="184"/>
      <c r="W109" s="184"/>
      <c r="X109" s="185"/>
      <c r="Y109" s="185"/>
      <c r="Z109" s="185"/>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254"/>
    </row>
    <row r="110" spans="1:54">
      <c r="A110" s="182"/>
      <c r="C110" s="182"/>
      <c r="D110" s="182"/>
      <c r="E110" s="317"/>
      <c r="F110" s="317"/>
      <c r="G110" s="317"/>
      <c r="H110" s="317"/>
      <c r="I110" s="317"/>
      <c r="J110" s="317"/>
      <c r="K110" s="319"/>
      <c r="L110" s="320"/>
      <c r="M110" s="182"/>
      <c r="O110" s="182"/>
      <c r="P110" s="182"/>
      <c r="R110" s="184"/>
      <c r="T110" s="184"/>
      <c r="V110" s="184"/>
      <c r="W110" s="184"/>
      <c r="X110" s="185"/>
      <c r="Y110" s="185"/>
      <c r="Z110" s="185"/>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254"/>
    </row>
    <row r="111" spans="1:54">
      <c r="E111" s="321"/>
      <c r="F111" s="321"/>
      <c r="G111" s="321"/>
      <c r="H111" s="321"/>
      <c r="I111" s="321"/>
      <c r="J111" s="321"/>
      <c r="K111" s="322"/>
      <c r="L111" s="323"/>
      <c r="BB111" s="254"/>
    </row>
    <row r="112" spans="1:54">
      <c r="E112" s="321"/>
      <c r="F112" s="321"/>
      <c r="G112" s="321"/>
      <c r="H112" s="321"/>
      <c r="I112" s="321"/>
      <c r="J112" s="321"/>
      <c r="K112" s="322"/>
      <c r="L112" s="323"/>
    </row>
    <row r="113" spans="1:54">
      <c r="E113" s="321"/>
      <c r="F113" s="321"/>
      <c r="G113" s="321"/>
      <c r="H113" s="321"/>
      <c r="I113" s="321"/>
      <c r="J113" s="321"/>
      <c r="K113" s="322"/>
      <c r="L113" s="323"/>
    </row>
    <row r="114" spans="1:54">
      <c r="E114" s="321"/>
      <c r="F114" s="321"/>
      <c r="G114" s="321"/>
      <c r="H114" s="321"/>
      <c r="I114" s="321"/>
      <c r="J114" s="321"/>
      <c r="K114" s="322"/>
      <c r="L114" s="323"/>
    </row>
    <row r="115" spans="1:54">
      <c r="E115" s="314"/>
      <c r="F115" s="314"/>
      <c r="G115" s="314"/>
      <c r="H115" s="314"/>
      <c r="I115" s="314"/>
      <c r="J115" s="314"/>
    </row>
    <row r="116" spans="1:54">
      <c r="E116" s="314"/>
      <c r="F116" s="314"/>
      <c r="G116" s="314"/>
      <c r="H116" s="314"/>
      <c r="I116" s="314"/>
      <c r="J116" s="314"/>
    </row>
    <row r="117" spans="1:54" s="325" customFormat="1">
      <c r="A117" s="181"/>
      <c r="B117" s="182"/>
      <c r="C117" s="181"/>
      <c r="D117" s="181"/>
      <c r="E117" s="314"/>
      <c r="F117" s="314"/>
      <c r="G117" s="314"/>
      <c r="H117" s="314"/>
      <c r="I117" s="314"/>
      <c r="J117" s="314"/>
      <c r="L117" s="181"/>
      <c r="M117" s="181"/>
      <c r="N117" s="182"/>
      <c r="O117" s="181"/>
      <c r="P117" s="181"/>
      <c r="Q117" s="182"/>
      <c r="R117" s="285"/>
      <c r="S117" s="182"/>
      <c r="T117" s="285"/>
      <c r="U117" s="182"/>
      <c r="V117" s="285"/>
      <c r="W117" s="285"/>
      <c r="X117" s="324"/>
      <c r="Y117" s="324"/>
      <c r="Z117" s="324"/>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row>
  </sheetData>
  <mergeCells count="67">
    <mergeCell ref="AA11:AB11"/>
    <mergeCell ref="C12:D12"/>
    <mergeCell ref="C13:D13"/>
    <mergeCell ref="C17:D17"/>
    <mergeCell ref="C18:D18"/>
    <mergeCell ref="C29:D29"/>
    <mergeCell ref="C30:D31"/>
    <mergeCell ref="C22:D22"/>
    <mergeCell ref="C2:I2"/>
    <mergeCell ref="C5:V5"/>
    <mergeCell ref="O7:O8"/>
    <mergeCell ref="C19:D19"/>
    <mergeCell ref="C20:D20"/>
    <mergeCell ref="C21:D21"/>
    <mergeCell ref="C23:D23"/>
    <mergeCell ref="C24:D24"/>
    <mergeCell ref="C25:D25"/>
    <mergeCell ref="C27:D27"/>
    <mergeCell ref="C28:D28"/>
    <mergeCell ref="G30:G31"/>
    <mergeCell ref="I30:I31"/>
    <mergeCell ref="C33:D33"/>
    <mergeCell ref="C34:D34"/>
    <mergeCell ref="C36:D36"/>
    <mergeCell ref="C35:D35"/>
    <mergeCell ref="C40:D40"/>
    <mergeCell ref="C41:D41"/>
    <mergeCell ref="C42:D42"/>
    <mergeCell ref="C43:D43"/>
    <mergeCell ref="C61:D61"/>
    <mergeCell ref="C51:D51"/>
    <mergeCell ref="C52:D52"/>
    <mergeCell ref="C59:D59"/>
    <mergeCell ref="M43:M44"/>
    <mergeCell ref="O49:V49"/>
    <mergeCell ref="C50:D50"/>
    <mergeCell ref="O43:V44"/>
    <mergeCell ref="C44:D44"/>
    <mergeCell ref="C45:D45"/>
    <mergeCell ref="C46:D46"/>
    <mergeCell ref="O46:V46"/>
    <mergeCell ref="C69:D69"/>
    <mergeCell ref="C70:D70"/>
    <mergeCell ref="G70:I70"/>
    <mergeCell ref="M47:M48"/>
    <mergeCell ref="O47:V48"/>
    <mergeCell ref="C65:D65"/>
    <mergeCell ref="C66:D66"/>
    <mergeCell ref="C67:D67"/>
    <mergeCell ref="C68:D68"/>
    <mergeCell ref="G68:I68"/>
    <mergeCell ref="AI11:AO12"/>
    <mergeCell ref="AI13:AO15"/>
    <mergeCell ref="C75:I75"/>
    <mergeCell ref="C76:I76"/>
    <mergeCell ref="C77:I77"/>
    <mergeCell ref="C72:D72"/>
    <mergeCell ref="G72:I72"/>
    <mergeCell ref="C73:D73"/>
    <mergeCell ref="G73:I73"/>
    <mergeCell ref="C74:D74"/>
    <mergeCell ref="G74:I74"/>
    <mergeCell ref="C71:D71"/>
    <mergeCell ref="G71:I71"/>
    <mergeCell ref="C62:D62"/>
    <mergeCell ref="C63:D63"/>
    <mergeCell ref="C64:D64"/>
  </mergeCells>
  <dataValidations count="9">
    <dataValidation type="list" allowBlank="1" showInputMessage="1" showErrorMessage="1" sqref="V30:V36 V12:V28 I50:I52 I28:I30 I34:I36 I17:I21 R30:R36 R38:R39 V38:V39 R12:R28 I11:I13 I40:I42 I44:I46 I64:I67" xr:uid="{00000000-0002-0000-1000-000000000000}">
      <formula1>"Y, N"</formula1>
    </dataValidation>
    <dataValidation type="list" allowBlank="1" showInputMessage="1" showErrorMessage="1" sqref="N46:V46" xr:uid="{00000000-0002-0000-1000-000001000000}">
      <formula1>"Industrial, All others"</formula1>
    </dataValidation>
    <dataValidation allowBlank="1" showInputMessage="1" showErrorMessage="1" promptTitle="ISO 21930:2007" prompt="Sustainability in building construction- Environmental declaration of building products, BSi" sqref="C44:D44" xr:uid="{00000000-0002-0000-10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41:D42" xr:uid="{00000000-0002-0000-1000-000003000000}"/>
    <dataValidation allowBlank="1" showInputMessage="1" showErrorMessage="1" promptTitle="EN 15978:2011" prompt="Sustainability of construction works - assessment of environmental performance of buildings - calculation method, BSi" sqref="C30" xr:uid="{00000000-0002-0000-1000-000004000000}"/>
    <dataValidation allowBlank="1" showInputMessage="1" showErrorMessage="1" promptTitle="EN 15804:2012" prompt="Sustainability of construction works - Environmental product declarations - core rules for the product category of construction products, BSi" sqref="C45:D45" xr:uid="{00000000-0002-0000-1000-000005000000}"/>
    <dataValidation allowBlank="1" showErrorMessage="1" promptTitle="CEN/TR 15941:2010" prompt="Sustainability of construction works - Environmental product declarations - Methodology for selection and use of generic data, BSi" sqref="C35:D35" xr:uid="{00000000-0002-0000-1000-000006000000}"/>
    <dataValidation allowBlank="1" showErrorMessage="1" sqref="C52:D52" xr:uid="{00000000-0002-0000-1000-000007000000}"/>
    <dataValidation allowBlank="1" showErrorMessage="1" promptTitle="EN 15804:2012" prompt="Sustainability of construction works - Environmental product declarations - core rules for the product category of construction products, BSi" sqref="C46:D46" xr:uid="{00000000-0002-0000-1000-000008000000}"/>
  </dataValidations>
  <pageMargins left="0.70866141732283472" right="0.70866141732283472" top="0.74803149606299213" bottom="0.74803149606299213" header="0.31496062992125984" footer="0.31496062992125984"/>
  <pageSetup paperSize="9" scale="50" orientation="landscape" verticalDpi="599"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rgb="FF3D6864"/>
    <pageSetUpPr fitToPage="1"/>
  </sheetPr>
  <dimension ref="A1:BB115"/>
  <sheetViews>
    <sheetView showGridLines="0" topLeftCell="B34" zoomScale="80" zoomScaleNormal="80" workbookViewId="0">
      <selection activeCell="AK34" sqref="AK34"/>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678"/>
      <c r="M2" s="678"/>
      <c r="N2" s="678"/>
      <c r="O2" s="678"/>
      <c r="P2" s="678"/>
      <c r="Q2" s="678"/>
      <c r="R2" s="678"/>
      <c r="S2" s="678"/>
      <c r="T2" s="678"/>
      <c r="U2" s="678"/>
      <c r="V2" s="678"/>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145.9" customHeight="1" thickBot="1">
      <c r="C5" s="874" t="s">
        <v>189</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679"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679"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679"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679"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679" t="s">
        <v>22</v>
      </c>
      <c r="N14" s="67"/>
      <c r="O14" s="664"/>
      <c r="P14" s="64">
        <v>2</v>
      </c>
      <c r="Q14" s="67"/>
      <c r="R14" s="111" t="s">
        <v>49</v>
      </c>
      <c r="S14" s="67"/>
      <c r="T14" s="343">
        <f t="shared" si="0"/>
        <v>2</v>
      </c>
      <c r="U14" s="67"/>
      <c r="V14" s="109" t="s">
        <v>49</v>
      </c>
      <c r="W14" s="18">
        <f t="shared" si="1"/>
        <v>2</v>
      </c>
      <c r="X14" s="82"/>
      <c r="Y14" s="82"/>
      <c r="Z14" s="81"/>
      <c r="AA14" s="133">
        <f>SUM(K38:K44)</f>
        <v>1</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679"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1</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679"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679"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679"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679"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679"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679"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679"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679" t="s">
        <v>59</v>
      </c>
      <c r="N23" s="67"/>
      <c r="O23" s="664"/>
      <c r="P23" s="64">
        <v>0.5</v>
      </c>
      <c r="Q23" s="67"/>
      <c r="R23" s="111" t="s">
        <v>49</v>
      </c>
      <c r="S23" s="67"/>
      <c r="T23" s="343">
        <f t="shared" si="0"/>
        <v>0.5</v>
      </c>
      <c r="U23" s="67"/>
      <c r="V23" s="109" t="s">
        <v>49</v>
      </c>
      <c r="W23" s="18">
        <f t="shared" si="1"/>
        <v>0.5</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679"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679"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679"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642" t="s">
        <v>49</v>
      </c>
      <c r="W28" s="18">
        <f t="shared" ref="W28:W34" si="3">IF(V28="Y", T28, 0)</f>
        <v>2</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642"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50</v>
      </c>
      <c r="J32" s="9">
        <f>IF(I32="Y",G32,0)</f>
        <v>0</v>
      </c>
      <c r="K32" s="354">
        <f>IF(I32="Y",1,0)</f>
        <v>0</v>
      </c>
      <c r="M32" s="658" t="s">
        <v>18</v>
      </c>
      <c r="N32" s="67"/>
      <c r="O32" s="665"/>
      <c r="P32" s="64">
        <v>1</v>
      </c>
      <c r="Q32" s="67"/>
      <c r="R32" s="111" t="s">
        <v>49</v>
      </c>
      <c r="S32" s="67"/>
      <c r="T32" s="343">
        <f t="shared" si="2"/>
        <v>1</v>
      </c>
      <c r="U32" s="67"/>
      <c r="V32" s="642" t="s">
        <v>49</v>
      </c>
      <c r="W32" s="18">
        <f t="shared" si="3"/>
        <v>1</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187</v>
      </c>
      <c r="D33" s="866"/>
      <c r="E33" s="96">
        <v>2.5</v>
      </c>
      <c r="F33" s="76"/>
      <c r="G33" s="339">
        <f>E33*$A$31</f>
        <v>5</v>
      </c>
      <c r="H33" s="76"/>
      <c r="I33" s="109" t="s">
        <v>49</v>
      </c>
      <c r="J33" s="9">
        <f>IF(I33="Y",G33,0)</f>
        <v>5</v>
      </c>
      <c r="K33" s="354">
        <f>IF(I33="Y",1,0)</f>
        <v>1</v>
      </c>
      <c r="M33" s="658" t="s">
        <v>26</v>
      </c>
      <c r="N33" s="67"/>
      <c r="O33" s="665"/>
      <c r="P33" s="64">
        <v>1</v>
      </c>
      <c r="Q33" s="67"/>
      <c r="R33" s="111" t="s">
        <v>49</v>
      </c>
      <c r="S33" s="67"/>
      <c r="T33" s="343">
        <f t="shared" si="2"/>
        <v>1</v>
      </c>
      <c r="U33" s="67"/>
      <c r="V33" s="642" t="s">
        <v>49</v>
      </c>
      <c r="W33" s="18">
        <f t="shared" si="3"/>
        <v>1</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679" t="s">
        <v>16</v>
      </c>
      <c r="N34" s="67"/>
      <c r="O34" s="664"/>
      <c r="P34" s="64">
        <v>0.5</v>
      </c>
      <c r="Q34" s="67"/>
      <c r="R34" s="111" t="s">
        <v>49</v>
      </c>
      <c r="S34" s="67"/>
      <c r="T34" s="343">
        <f t="shared" si="2"/>
        <v>0.5</v>
      </c>
      <c r="U34" s="67"/>
      <c r="V34" s="642" t="s">
        <v>49</v>
      </c>
      <c r="W34" s="18">
        <f t="shared" si="3"/>
        <v>0.5</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10</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75"/>
      <c r="J36" s="9"/>
      <c r="K36" s="354"/>
      <c r="M36" s="658" t="s">
        <v>30</v>
      </c>
      <c r="N36" s="67"/>
      <c r="O36" s="665"/>
      <c r="P36" s="64">
        <v>1</v>
      </c>
      <c r="Q36" s="67"/>
      <c r="R36" s="111" t="s">
        <v>49</v>
      </c>
      <c r="S36" s="67"/>
      <c r="T36" s="343">
        <f>IF(R36="Y",P36*$L$8,"")</f>
        <v>1</v>
      </c>
      <c r="U36" s="67"/>
      <c r="V36" s="565" t="s">
        <v>50</v>
      </c>
      <c r="W36" s="18">
        <f>IF(V36="Y", T36, 0)</f>
        <v>0</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75"/>
      <c r="J37" s="9"/>
      <c r="K37" s="354"/>
      <c r="M37" s="658" t="s">
        <v>31</v>
      </c>
      <c r="N37" s="65"/>
      <c r="O37" s="665"/>
      <c r="P37" s="64">
        <v>0.5</v>
      </c>
      <c r="Q37" s="65"/>
      <c r="R37" s="111" t="s">
        <v>49</v>
      </c>
      <c r="S37" s="65"/>
      <c r="T37" s="343">
        <f>IF(R37="Y",P37*$L$8,"")</f>
        <v>0.5</v>
      </c>
      <c r="U37" s="65"/>
      <c r="V37" s="565" t="s">
        <v>50</v>
      </c>
      <c r="W37" s="18">
        <f>IF(V37="Y", T37, 0)</f>
        <v>0</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26.5</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50</v>
      </c>
      <c r="J40" s="9">
        <f t="shared" si="4"/>
        <v>0</v>
      </c>
      <c r="K40" s="354">
        <f t="shared" si="5"/>
        <v>0</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0.76500000000000001</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50</v>
      </c>
      <c r="J42" s="9">
        <f t="shared" si="4"/>
        <v>0</v>
      </c>
      <c r="K42" s="354">
        <f t="shared" si="5"/>
        <v>0</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50</v>
      </c>
      <c r="J43" s="9">
        <f t="shared" si="4"/>
        <v>0</v>
      </c>
      <c r="K43" s="354">
        <f t="shared" si="5"/>
        <v>0</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50</v>
      </c>
      <c r="J44" s="9">
        <f t="shared" si="4"/>
        <v>0</v>
      </c>
      <c r="K44" s="354">
        <f t="shared" si="5"/>
        <v>0</v>
      </c>
      <c r="M44" s="677"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4</v>
      </c>
      <c r="J45" s="10"/>
      <c r="K45" s="354"/>
      <c r="M45" s="852" t="s">
        <v>62</v>
      </c>
      <c r="N45" s="71"/>
      <c r="O45" s="854">
        <f>IF(AA23=0,0,VLOOKUP(O41,Lookups!A2:C10,IF(O44="Industrial",2,3),TRUE))</f>
        <v>3</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615"/>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7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50</v>
      </c>
      <c r="J50" s="9">
        <f>IF(I50="Y",G50,0)</f>
        <v>0</v>
      </c>
      <c r="K50" s="354">
        <f>IF(I50="Y",1,0)</f>
        <v>0</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6</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50</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361" t="s">
        <v>130</v>
      </c>
      <c r="D58" s="1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8"/>
      <c r="D59" s="819"/>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49</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49</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500" t="s">
        <v>131</v>
      </c>
      <c r="H66" s="499"/>
      <c r="I66" s="499"/>
      <c r="J66" s="499"/>
      <c r="K66" s="499"/>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500" t="s">
        <v>131</v>
      </c>
      <c r="H68" s="499"/>
      <c r="I68" s="499"/>
      <c r="J68" s="499"/>
      <c r="K68" s="499"/>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500" t="s">
        <v>131</v>
      </c>
      <c r="H69" s="499"/>
      <c r="I69" s="499"/>
      <c r="J69" s="499"/>
      <c r="K69" s="499"/>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500" t="s">
        <v>131</v>
      </c>
      <c r="H70" s="499"/>
      <c r="I70" s="499"/>
      <c r="J70" s="499"/>
      <c r="K70" s="499"/>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500" t="s">
        <v>131</v>
      </c>
      <c r="H71" s="499"/>
      <c r="I71" s="499"/>
      <c r="J71" s="499"/>
      <c r="K71" s="499"/>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132</v>
      </c>
      <c r="D72" s="835"/>
      <c r="E72" s="172"/>
      <c r="F72" s="173"/>
      <c r="G72" s="500" t="s">
        <v>131</v>
      </c>
      <c r="H72" s="499"/>
      <c r="I72" s="499"/>
      <c r="J72" s="499"/>
      <c r="K72" s="499"/>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US9mTizrAO+gwUZi7W7/hpM5tyLuLBdVfoWan2I1fdSUmbSsOM6pF5twFo8N3XyCFKFaqTqYiZZmoqMsLGa9JQ==" saltValue="vyZqQ/+VdKg3wrge4KuxKQ==" spinCount="100000" sheet="1" objects="1" scenarios="1"/>
  <mergeCells count="59">
    <mergeCell ref="C72:D72"/>
    <mergeCell ref="C69:D69"/>
    <mergeCell ref="C70:D70"/>
    <mergeCell ref="C71:D71"/>
    <mergeCell ref="C68:D68"/>
    <mergeCell ref="C57:D57"/>
    <mergeCell ref="C59:D59"/>
    <mergeCell ref="C60:D60"/>
    <mergeCell ref="C61:D61"/>
    <mergeCell ref="C62:D62"/>
    <mergeCell ref="C63:D63"/>
    <mergeCell ref="C64:D64"/>
    <mergeCell ref="C65:D65"/>
    <mergeCell ref="C66:D66"/>
    <mergeCell ref="C67:D67"/>
    <mergeCell ref="C50:D50"/>
    <mergeCell ref="C41:D41"/>
    <mergeCell ref="M41:M42"/>
    <mergeCell ref="O41:V42"/>
    <mergeCell ref="C42:D42"/>
    <mergeCell ref="C43:D43"/>
    <mergeCell ref="C44:D44"/>
    <mergeCell ref="O44:V44"/>
    <mergeCell ref="M45:M46"/>
    <mergeCell ref="O45:V46"/>
    <mergeCell ref="O47:V47"/>
    <mergeCell ref="C48:D48"/>
    <mergeCell ref="C49:D49"/>
    <mergeCell ref="M48:V49"/>
    <mergeCell ref="C40:D40"/>
    <mergeCell ref="C26:D26"/>
    <mergeCell ref="C27:D27"/>
    <mergeCell ref="C28:D29"/>
    <mergeCell ref="G28:G29"/>
    <mergeCell ref="C32:D32"/>
    <mergeCell ref="C33:D33"/>
    <mergeCell ref="C34:D34"/>
    <mergeCell ref="C38:D38"/>
    <mergeCell ref="C39:D39"/>
    <mergeCell ref="I28:I29"/>
    <mergeCell ref="C31:D31"/>
    <mergeCell ref="C19:D19"/>
    <mergeCell ref="C20:D20"/>
    <mergeCell ref="C21:D21"/>
    <mergeCell ref="C22:D22"/>
    <mergeCell ref="C23:D23"/>
    <mergeCell ref="C25:D25"/>
    <mergeCell ref="AI9:AO10"/>
    <mergeCell ref="C10:D10"/>
    <mergeCell ref="C18:D18"/>
    <mergeCell ref="C2:I2"/>
    <mergeCell ref="C5:V5"/>
    <mergeCell ref="O6:O7"/>
    <mergeCell ref="AA9:AB9"/>
    <mergeCell ref="C11:D11"/>
    <mergeCell ref="AI11:AO13"/>
    <mergeCell ref="C15:D15"/>
    <mergeCell ref="C16:D16"/>
    <mergeCell ref="C17:D17"/>
  </mergeCells>
  <dataValidations count="9">
    <dataValidation type="list" allowBlank="1" showInputMessage="1" showErrorMessage="1" sqref="V10:V26 I38:I40 I26:I28 I9:I11 I15:I19 I42:I44 R28:R34 R36:R37 V36:V37 R10:R26 I62:I65 I32:I34 I48:I50 V28:V34" xr:uid="{00000000-0002-0000-1100-000000000000}">
      <formula1>"Y, N"</formula1>
    </dataValidation>
    <dataValidation type="list" allowBlank="1" showInputMessage="1" showErrorMessage="1" sqref="N44:V44" xr:uid="{00000000-0002-0000-1100-000001000000}">
      <formula1>"Industrial, All others"</formula1>
    </dataValidation>
    <dataValidation allowBlank="1" showInputMessage="1" showErrorMessage="1" promptTitle="ISO 21930:2007" prompt="Sustainability in building construction- Environmental declaration of building products, BSi" sqref="C42:D42" xr:uid="{00000000-0002-0000-11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1100-000003000000}"/>
    <dataValidation allowBlank="1" showInputMessage="1" showErrorMessage="1" promptTitle="EN 15978:2011" prompt="Sustainability of construction works - assessment of environmental performance of buildings - calculation method, BSi" sqref="C28" xr:uid="{00000000-0002-0000-1100-000004000000}"/>
    <dataValidation allowBlank="1" showInputMessage="1" showErrorMessage="1" promptTitle="EN 15804:2012" prompt="Sustainability of construction works - Environmental product declarations - core rules for the product category of construction products, BSi" sqref="C43:D43" xr:uid="{00000000-0002-0000-1100-000005000000}"/>
    <dataValidation allowBlank="1" showErrorMessage="1" promptTitle="CEN/TR 15941:2010" prompt="Sustainability of construction works - Environmental product declarations - Methodology for selection and use of generic data, BSi" sqref="C33:D33" xr:uid="{00000000-0002-0000-1100-000006000000}"/>
    <dataValidation allowBlank="1" showErrorMessage="1" sqref="C50:D50" xr:uid="{00000000-0002-0000-1100-000007000000}"/>
    <dataValidation allowBlank="1" showErrorMessage="1" promptTitle="EN 15804:2012" prompt="Sustainability of construction works - Environmental product declarations - core rules for the product category of construction products, BSi" sqref="C44:D44" xr:uid="{00000000-0002-0000-11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3D6864"/>
    <pageSetUpPr fitToPage="1"/>
  </sheetPr>
  <dimension ref="A1:BB117"/>
  <sheetViews>
    <sheetView showGridLines="0" topLeftCell="B1" zoomScale="50" zoomScaleNormal="50" workbookViewId="0">
      <selection activeCell="G68" sqref="G68:K68"/>
    </sheetView>
  </sheetViews>
  <sheetFormatPr defaultColWidth="9.140625" defaultRowHeight="15"/>
  <cols>
    <col min="1" max="1" width="4.28515625" style="181" hidden="1" customWidth="1"/>
    <col min="2" max="2" width="4.28515625" style="182" customWidth="1"/>
    <col min="3" max="3" width="68.5703125" style="181" customWidth="1"/>
    <col min="4" max="4" width="7.140625" style="181" bestFit="1" customWidth="1"/>
    <col min="5" max="5" width="7.140625" style="181" hidden="1" customWidth="1"/>
    <col min="6" max="6" width="0.5703125" style="181" customWidth="1"/>
    <col min="7" max="7" width="6" style="181" customWidth="1"/>
    <col min="8" max="8" width="0.5703125" style="181" customWidth="1"/>
    <col min="9" max="9" width="7.42578125" style="181" customWidth="1"/>
    <col min="10" max="10" width="5.28515625" style="181" hidden="1" customWidth="1"/>
    <col min="11" max="11" width="6.7109375" style="325" bestFit="1" customWidth="1"/>
    <col min="12" max="12" width="4.7109375" style="181" hidden="1" customWidth="1"/>
    <col min="13" max="13" width="57.7109375" style="181" bestFit="1" customWidth="1"/>
    <col min="14" max="14" width="0.5703125" style="182" customWidth="1"/>
    <col min="15" max="15" width="5.7109375" style="181" customWidth="1"/>
    <col min="16" max="16" width="5.7109375" style="181" hidden="1" customWidth="1"/>
    <col min="17" max="17" width="0.5703125" style="182" customWidth="1"/>
    <col min="18" max="18" width="9" style="285" customWidth="1"/>
    <col min="19" max="19" width="0.5703125" style="182" customWidth="1"/>
    <col min="20" max="20" width="7.7109375" style="285" bestFit="1" customWidth="1"/>
    <col min="21" max="21" width="0.5703125" style="182" customWidth="1"/>
    <col min="22" max="22" width="7.140625" style="285" bestFit="1" customWidth="1"/>
    <col min="23" max="23" width="3.85546875" style="285" hidden="1" customWidth="1"/>
    <col min="24" max="25" width="9.140625" style="324" hidden="1" customWidth="1"/>
    <col min="26" max="26" width="9.85546875" style="324" hidden="1" customWidth="1"/>
    <col min="27" max="33" width="9.140625" style="181" hidden="1" customWidth="1"/>
    <col min="34" max="16384" width="9.140625" style="181"/>
  </cols>
  <sheetData>
    <row r="1" spans="1:53" ht="15" customHeight="1">
      <c r="C1" s="182"/>
      <c r="D1" s="182"/>
      <c r="E1" s="182"/>
      <c r="F1" s="182"/>
      <c r="G1" s="182"/>
      <c r="H1" s="182"/>
      <c r="I1" s="182"/>
      <c r="J1" s="182"/>
      <c r="K1" s="183"/>
      <c r="L1" s="182"/>
      <c r="M1" s="182"/>
      <c r="O1" s="182"/>
      <c r="P1" s="182"/>
      <c r="R1" s="184"/>
      <c r="T1" s="184"/>
      <c r="V1" s="184"/>
      <c r="W1" s="184"/>
      <c r="X1" s="185"/>
      <c r="Y1" s="185"/>
      <c r="Z1" s="185"/>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row>
    <row r="2" spans="1:53" ht="38.25" customHeight="1">
      <c r="C2" s="887" t="s">
        <v>147</v>
      </c>
      <c r="D2" s="887"/>
      <c r="E2" s="887"/>
      <c r="F2" s="887"/>
      <c r="G2" s="887"/>
      <c r="H2" s="887"/>
      <c r="I2" s="887"/>
      <c r="J2" s="182"/>
      <c r="K2" s="186"/>
      <c r="L2" s="329"/>
      <c r="M2" s="329"/>
      <c r="N2" s="329"/>
      <c r="O2" s="329"/>
      <c r="P2" s="329"/>
      <c r="Q2" s="329"/>
      <c r="R2" s="329"/>
      <c r="S2" s="329"/>
      <c r="T2" s="329"/>
      <c r="U2" s="329"/>
      <c r="V2" s="329"/>
      <c r="W2" s="184"/>
      <c r="X2" s="185"/>
      <c r="Y2" s="185"/>
      <c r="Z2" s="185"/>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row>
    <row r="3" spans="1:53" ht="7.5" customHeight="1" thickBot="1">
      <c r="C3" s="182"/>
      <c r="D3" s="182"/>
      <c r="E3" s="182"/>
      <c r="F3" s="182"/>
      <c r="G3" s="182"/>
      <c r="H3" s="182"/>
      <c r="I3" s="182"/>
      <c r="J3" s="182"/>
      <c r="K3" s="183"/>
      <c r="L3" s="182"/>
      <c r="M3" s="182"/>
      <c r="O3" s="182"/>
      <c r="P3" s="182"/>
      <c r="R3" s="184"/>
      <c r="T3" s="184"/>
      <c r="V3" s="184"/>
      <c r="W3" s="184"/>
      <c r="X3" s="185"/>
      <c r="Y3" s="185"/>
      <c r="Z3" s="185"/>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row>
    <row r="4" spans="1:53" ht="21">
      <c r="C4" s="188" t="s">
        <v>112</v>
      </c>
      <c r="D4" s="189"/>
      <c r="E4" s="189"/>
      <c r="F4" s="189"/>
      <c r="G4" s="189"/>
      <c r="H4" s="189"/>
      <c r="I4" s="189"/>
      <c r="J4" s="189"/>
      <c r="K4" s="190"/>
      <c r="L4" s="189"/>
      <c r="M4" s="189"/>
      <c r="N4" s="189"/>
      <c r="O4" s="189"/>
      <c r="P4" s="189"/>
      <c r="Q4" s="189"/>
      <c r="R4" s="191"/>
      <c r="S4" s="189"/>
      <c r="T4" s="191"/>
      <c r="U4" s="189"/>
      <c r="V4" s="192"/>
      <c r="W4" s="184"/>
      <c r="X4" s="185"/>
      <c r="Y4" s="185"/>
      <c r="Z4" s="185"/>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row>
    <row r="5" spans="1:53" s="197" customFormat="1" ht="138" customHeight="1" thickBot="1">
      <c r="A5" s="193"/>
      <c r="B5" s="194"/>
      <c r="C5" s="940" t="s">
        <v>145</v>
      </c>
      <c r="D5" s="941"/>
      <c r="E5" s="941"/>
      <c r="F5" s="941"/>
      <c r="G5" s="941"/>
      <c r="H5" s="941"/>
      <c r="I5" s="941"/>
      <c r="J5" s="941"/>
      <c r="K5" s="941"/>
      <c r="L5" s="941"/>
      <c r="M5" s="941"/>
      <c r="N5" s="941"/>
      <c r="O5" s="941"/>
      <c r="P5" s="941"/>
      <c r="Q5" s="941"/>
      <c r="R5" s="941"/>
      <c r="S5" s="941"/>
      <c r="T5" s="941"/>
      <c r="U5" s="941"/>
      <c r="V5" s="942"/>
      <c r="W5" s="195"/>
      <c r="X5" s="196"/>
      <c r="Y5" s="196"/>
      <c r="Z5" s="196"/>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row>
    <row r="6" spans="1:53" s="197" customFormat="1" ht="7.5" customHeight="1">
      <c r="A6" s="193"/>
      <c r="B6" s="194"/>
      <c r="C6" s="198"/>
      <c r="D6" s="198"/>
      <c r="E6" s="198"/>
      <c r="F6" s="198"/>
      <c r="G6" s="198"/>
      <c r="H6" s="198"/>
      <c r="I6" s="198"/>
      <c r="J6" s="198"/>
      <c r="K6" s="198"/>
      <c r="L6" s="198"/>
      <c r="M6" s="198"/>
      <c r="N6" s="198"/>
      <c r="O6" s="198"/>
      <c r="P6" s="198"/>
      <c r="Q6" s="198"/>
      <c r="R6" s="198"/>
      <c r="S6" s="198"/>
      <c r="T6" s="198"/>
      <c r="U6" s="198"/>
      <c r="V6" s="198"/>
      <c r="W6" s="195"/>
      <c r="X6" s="196"/>
      <c r="Y6" s="196"/>
      <c r="Z6" s="196"/>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row>
    <row r="7" spans="1:53" s="197" customFormat="1" ht="21">
      <c r="B7" s="182"/>
      <c r="C7" s="199" t="s">
        <v>67</v>
      </c>
      <c r="D7" s="182"/>
      <c r="E7" s="182"/>
      <c r="F7" s="182"/>
      <c r="G7" s="182"/>
      <c r="H7" s="182"/>
      <c r="I7" s="182"/>
      <c r="J7" s="182"/>
      <c r="K7" s="183"/>
      <c r="L7" s="182"/>
      <c r="M7" s="199" t="s">
        <v>66</v>
      </c>
      <c r="N7" s="200"/>
      <c r="O7" s="888" t="s">
        <v>47</v>
      </c>
      <c r="P7" s="200"/>
      <c r="Q7" s="200"/>
      <c r="R7" s="201"/>
      <c r="S7" s="200"/>
      <c r="T7" s="201"/>
      <c r="U7" s="200"/>
      <c r="V7" s="201"/>
      <c r="W7" s="202"/>
      <c r="X7" s="185"/>
      <c r="Y7" s="185"/>
      <c r="Z7" s="185"/>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row>
    <row r="8" spans="1:53" s="197" customFormat="1" ht="86.25" customHeight="1" thickBot="1">
      <c r="A8" s="193" t="s">
        <v>29</v>
      </c>
      <c r="B8" s="194"/>
      <c r="C8" s="203" t="s">
        <v>54</v>
      </c>
      <c r="D8" s="204" t="s">
        <v>38</v>
      </c>
      <c r="E8" s="205"/>
      <c r="F8" s="206"/>
      <c r="G8" s="207" t="s">
        <v>52</v>
      </c>
      <c r="H8" s="206"/>
      <c r="I8" s="208" t="s">
        <v>75</v>
      </c>
      <c r="J8" s="209" t="s">
        <v>53</v>
      </c>
      <c r="K8" s="143" t="s">
        <v>76</v>
      </c>
      <c r="L8" s="194" t="s">
        <v>29</v>
      </c>
      <c r="M8" s="210"/>
      <c r="N8" s="211"/>
      <c r="O8" s="889"/>
      <c r="P8" s="211" t="s">
        <v>55</v>
      </c>
      <c r="Q8" s="211"/>
      <c r="R8" s="212" t="s">
        <v>48</v>
      </c>
      <c r="S8" s="211"/>
      <c r="T8" s="207" t="s">
        <v>52</v>
      </c>
      <c r="U8" s="211"/>
      <c r="V8" s="208" t="s">
        <v>51</v>
      </c>
      <c r="W8" s="195"/>
      <c r="X8" s="196"/>
      <c r="Y8" s="196"/>
      <c r="Z8" s="196"/>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row>
    <row r="9" spans="1:53" s="197" customFormat="1" ht="22.5" customHeight="1">
      <c r="A9" s="193"/>
      <c r="B9" s="194"/>
      <c r="C9" s="213"/>
      <c r="D9" s="214"/>
      <c r="E9" s="215"/>
      <c r="F9" s="216"/>
      <c r="G9" s="217"/>
      <c r="H9" s="216"/>
      <c r="I9" s="218"/>
      <c r="J9" s="209"/>
      <c r="K9" s="143"/>
      <c r="L9" s="194"/>
      <c r="M9" s="219"/>
      <c r="N9" s="220"/>
      <c r="O9" s="330"/>
      <c r="P9" s="220"/>
      <c r="Q9" s="220"/>
      <c r="R9" s="222"/>
      <c r="S9" s="220"/>
      <c r="T9" s="217"/>
      <c r="U9" s="220"/>
      <c r="V9" s="218"/>
      <c r="W9" s="195"/>
      <c r="X9" s="196"/>
      <c r="Y9" s="196"/>
      <c r="Z9" s="196"/>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row>
    <row r="10" spans="1:53" s="197" customFormat="1" ht="18.75">
      <c r="A10" s="223">
        <v>2</v>
      </c>
      <c r="B10" s="224"/>
      <c r="C10" s="225" t="s">
        <v>39</v>
      </c>
      <c r="D10" s="182"/>
      <c r="E10" s="182"/>
      <c r="F10" s="226"/>
      <c r="G10" s="227" t="s">
        <v>2</v>
      </c>
      <c r="H10" s="226"/>
      <c r="I10" s="226"/>
      <c r="J10" s="228"/>
      <c r="K10" s="144"/>
      <c r="L10" s="229">
        <v>1</v>
      </c>
      <c r="M10" s="230" t="s">
        <v>78</v>
      </c>
      <c r="N10" s="183"/>
      <c r="O10" s="183"/>
      <c r="P10" s="183"/>
      <c r="Q10" s="183"/>
      <c r="R10" s="202"/>
      <c r="S10" s="183"/>
      <c r="T10" s="202"/>
      <c r="U10" s="183"/>
      <c r="V10" s="231"/>
      <c r="W10" s="232"/>
      <c r="X10" s="233"/>
      <c r="Y10" s="233"/>
      <c r="Z10" s="234"/>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row>
    <row r="11" spans="1:53" s="197" customFormat="1" ht="18.75">
      <c r="B11" s="182"/>
      <c r="C11" s="235" t="s">
        <v>1</v>
      </c>
      <c r="D11" s="236" t="s">
        <v>21</v>
      </c>
      <c r="E11" s="237">
        <v>1</v>
      </c>
      <c r="F11" s="238"/>
      <c r="G11" s="103">
        <f>E11*$A$10</f>
        <v>2</v>
      </c>
      <c r="H11" s="238"/>
      <c r="I11" s="239" t="s">
        <v>49</v>
      </c>
      <c r="J11" s="228">
        <f>IF(I11="Y",G11,0)</f>
        <v>2</v>
      </c>
      <c r="K11" s="145">
        <f>IF(I11="Y",1,0)</f>
        <v>1</v>
      </c>
      <c r="M11" s="225" t="s">
        <v>24</v>
      </c>
      <c r="N11" s="240"/>
      <c r="O11" s="240"/>
      <c r="P11" s="240"/>
      <c r="Q11" s="240"/>
      <c r="R11" s="202"/>
      <c r="S11" s="240"/>
      <c r="T11" s="227" t="s">
        <v>2</v>
      </c>
      <c r="U11" s="240"/>
      <c r="V11" s="231"/>
      <c r="W11" s="232"/>
      <c r="X11" s="185"/>
      <c r="Y11" s="185"/>
      <c r="Z11" s="185"/>
      <c r="AA11" s="890" t="s">
        <v>76</v>
      </c>
      <c r="AB11" s="890"/>
      <c r="AC11" s="182"/>
      <c r="AD11" s="182"/>
      <c r="AE11" s="182"/>
      <c r="AF11" s="182"/>
      <c r="AG11" s="182"/>
      <c r="AH11" s="182"/>
      <c r="AI11" s="809" t="s">
        <v>170</v>
      </c>
      <c r="AJ11" s="809"/>
      <c r="AK11" s="809"/>
      <c r="AL11" s="809"/>
      <c r="AM11" s="809"/>
      <c r="AN11" s="809"/>
      <c r="AO11" s="809"/>
      <c r="AP11" s="182"/>
      <c r="AQ11" s="182"/>
      <c r="AR11" s="182"/>
      <c r="AS11" s="182"/>
      <c r="AT11" s="182"/>
      <c r="AU11" s="182"/>
      <c r="AV11" s="182"/>
      <c r="AW11" s="182"/>
      <c r="AX11" s="182"/>
      <c r="AY11" s="182"/>
      <c r="AZ11" s="182"/>
      <c r="BA11" s="182"/>
    </row>
    <row r="12" spans="1:53" s="197" customFormat="1" ht="15.75">
      <c r="B12" s="182"/>
      <c r="C12" s="891" t="s">
        <v>68</v>
      </c>
      <c r="D12" s="892"/>
      <c r="E12" s="228">
        <v>1</v>
      </c>
      <c r="F12" s="238"/>
      <c r="G12" s="103">
        <f>E12*$A$10</f>
        <v>2</v>
      </c>
      <c r="H12" s="238"/>
      <c r="I12" s="239" t="s">
        <v>49</v>
      </c>
      <c r="J12" s="228">
        <f>IF(I12="Y",G12,0)</f>
        <v>2</v>
      </c>
      <c r="K12" s="146"/>
      <c r="L12" s="241"/>
      <c r="M12" s="326" t="s">
        <v>23</v>
      </c>
      <c r="N12" s="243"/>
      <c r="O12" s="244" t="s">
        <v>21</v>
      </c>
      <c r="P12" s="245">
        <v>2</v>
      </c>
      <c r="Q12" s="243"/>
      <c r="R12" s="627" t="s">
        <v>49</v>
      </c>
      <c r="S12" s="243"/>
      <c r="T12" s="108">
        <f t="shared" ref="T12:T27" si="0">IF(R12="Y",P12*$L$10,"")</f>
        <v>2</v>
      </c>
      <c r="U12" s="243"/>
      <c r="V12" s="642" t="s">
        <v>49</v>
      </c>
      <c r="W12" s="247">
        <f t="shared" ref="W12:W27" si="1">IF(V12="Y", T12, 0)</f>
        <v>2</v>
      </c>
      <c r="X12" s="185">
        <f>IF(OR(R12="N",W12&gt;0),1,0)</f>
        <v>1</v>
      </c>
      <c r="Y12" s="185"/>
      <c r="Z12" s="185"/>
      <c r="AA12" s="248">
        <f>K11</f>
        <v>1</v>
      </c>
      <c r="AB12" s="182"/>
      <c r="AC12" s="182"/>
      <c r="AD12" s="182"/>
      <c r="AE12" s="182"/>
      <c r="AF12" s="182"/>
      <c r="AG12" s="182"/>
      <c r="AH12" s="182"/>
      <c r="AI12" s="809"/>
      <c r="AJ12" s="809"/>
      <c r="AK12" s="809"/>
      <c r="AL12" s="809"/>
      <c r="AM12" s="809"/>
      <c r="AN12" s="809"/>
      <c r="AO12" s="809"/>
      <c r="AP12" s="182"/>
      <c r="AQ12" s="182"/>
      <c r="AR12" s="182"/>
      <c r="AS12" s="182"/>
      <c r="AT12" s="182"/>
      <c r="AU12" s="182"/>
      <c r="AV12" s="182"/>
      <c r="AW12" s="182"/>
      <c r="AX12" s="182"/>
      <c r="AY12" s="182"/>
      <c r="AZ12" s="182"/>
      <c r="BA12" s="182"/>
    </row>
    <row r="13" spans="1:53" s="197" customFormat="1" ht="15.75">
      <c r="B13" s="182"/>
      <c r="C13" s="893" t="s">
        <v>69</v>
      </c>
      <c r="D13" s="893"/>
      <c r="E13" s="228">
        <v>2</v>
      </c>
      <c r="F13" s="238"/>
      <c r="G13" s="103">
        <f>E13*$A$10</f>
        <v>4</v>
      </c>
      <c r="H13" s="238"/>
      <c r="I13" s="239" t="s">
        <v>49</v>
      </c>
      <c r="J13" s="228">
        <f>IF(I13="Y",G13,0)</f>
        <v>4</v>
      </c>
      <c r="K13" s="146"/>
      <c r="L13" s="241"/>
      <c r="M13" s="326" t="s">
        <v>9</v>
      </c>
      <c r="N13" s="238"/>
      <c r="O13" s="244" t="s">
        <v>21</v>
      </c>
      <c r="P13" s="245">
        <v>2</v>
      </c>
      <c r="Q13" s="238"/>
      <c r="R13" s="627" t="s">
        <v>49</v>
      </c>
      <c r="S13" s="238"/>
      <c r="T13" s="108">
        <f t="shared" si="0"/>
        <v>2</v>
      </c>
      <c r="U13" s="238"/>
      <c r="V13" s="642" t="s">
        <v>49</v>
      </c>
      <c r="W13" s="247">
        <f t="shared" si="1"/>
        <v>2</v>
      </c>
      <c r="X13" s="185">
        <f>IF(OR(R13="N",W13&gt;0),1,0)</f>
        <v>1</v>
      </c>
      <c r="Y13" s="185"/>
      <c r="Z13" s="249"/>
      <c r="AA13" s="250">
        <f>K17</f>
        <v>1</v>
      </c>
      <c r="AB13" s="182"/>
      <c r="AC13" s="182"/>
      <c r="AD13" s="182"/>
      <c r="AE13" s="182"/>
      <c r="AF13" s="182"/>
      <c r="AG13" s="182"/>
      <c r="AH13" s="182"/>
      <c r="AI13" s="810" t="s">
        <v>171</v>
      </c>
      <c r="AJ13" s="810"/>
      <c r="AK13" s="810"/>
      <c r="AL13" s="810"/>
      <c r="AM13" s="810"/>
      <c r="AN13" s="810"/>
      <c r="AO13" s="810"/>
      <c r="AP13" s="182"/>
      <c r="AQ13" s="182"/>
      <c r="AR13" s="182"/>
      <c r="AS13" s="182"/>
      <c r="AT13" s="182"/>
      <c r="AU13" s="182"/>
      <c r="AV13" s="182"/>
      <c r="AW13" s="182"/>
      <c r="AX13" s="182"/>
      <c r="AY13" s="182"/>
      <c r="AZ13" s="182"/>
      <c r="BA13" s="182"/>
    </row>
    <row r="14" spans="1:53" s="197" customFormat="1" ht="15.75">
      <c r="B14" s="182"/>
      <c r="C14" s="182"/>
      <c r="D14" s="251" t="s">
        <v>56</v>
      </c>
      <c r="E14" s="219"/>
      <c r="F14" s="159"/>
      <c r="G14" s="121">
        <f>SUM(G11:G13)</f>
        <v>8</v>
      </c>
      <c r="H14" s="159"/>
      <c r="I14" s="122">
        <f>SUM(J11:J13)</f>
        <v>8</v>
      </c>
      <c r="J14" s="252"/>
      <c r="K14" s="146"/>
      <c r="L14" s="241"/>
      <c r="M14" s="326" t="s">
        <v>6</v>
      </c>
      <c r="N14" s="238"/>
      <c r="O14" s="253"/>
      <c r="P14" s="245">
        <v>2</v>
      </c>
      <c r="Q14" s="238"/>
      <c r="R14" s="627" t="s">
        <v>49</v>
      </c>
      <c r="S14" s="238"/>
      <c r="T14" s="108">
        <f t="shared" si="0"/>
        <v>2</v>
      </c>
      <c r="U14" s="238"/>
      <c r="V14" s="642" t="s">
        <v>49</v>
      </c>
      <c r="W14" s="247">
        <f t="shared" si="1"/>
        <v>2</v>
      </c>
      <c r="X14" s="185"/>
      <c r="Y14" s="185"/>
      <c r="Z14" s="249"/>
      <c r="AA14" s="250">
        <f>K28</f>
        <v>1</v>
      </c>
      <c r="AB14" s="182"/>
      <c r="AC14" s="182"/>
      <c r="AD14" s="182"/>
      <c r="AE14" s="182"/>
      <c r="AF14" s="182"/>
      <c r="AG14" s="182"/>
      <c r="AH14" s="182"/>
      <c r="AI14" s="810"/>
      <c r="AJ14" s="810"/>
      <c r="AK14" s="810"/>
      <c r="AL14" s="810"/>
      <c r="AM14" s="810"/>
      <c r="AN14" s="810"/>
      <c r="AO14" s="810"/>
      <c r="AP14" s="182"/>
      <c r="AQ14" s="182"/>
      <c r="AR14" s="182"/>
      <c r="AS14" s="182"/>
      <c r="AT14" s="182"/>
      <c r="AU14" s="182"/>
      <c r="AV14" s="182"/>
      <c r="AW14" s="182"/>
      <c r="AX14" s="182"/>
      <c r="AY14" s="182"/>
      <c r="AZ14" s="182"/>
      <c r="BA14" s="182"/>
    </row>
    <row r="15" spans="1:53" s="197" customFormat="1" ht="15.75">
      <c r="B15" s="182"/>
      <c r="C15" s="254"/>
      <c r="D15" s="254"/>
      <c r="E15" s="254"/>
      <c r="F15" s="254"/>
      <c r="G15" s="254"/>
      <c r="H15" s="254"/>
      <c r="I15" s="254"/>
      <c r="J15" s="254"/>
      <c r="K15" s="146"/>
      <c r="L15" s="241"/>
      <c r="M15" s="326" t="s">
        <v>14</v>
      </c>
      <c r="N15" s="238"/>
      <c r="O15" s="244" t="s">
        <v>21</v>
      </c>
      <c r="P15" s="245">
        <v>2</v>
      </c>
      <c r="Q15" s="238"/>
      <c r="R15" s="627" t="s">
        <v>49</v>
      </c>
      <c r="S15" s="238"/>
      <c r="T15" s="108">
        <f t="shared" si="0"/>
        <v>2</v>
      </c>
      <c r="U15" s="238"/>
      <c r="V15" s="642" t="s">
        <v>49</v>
      </c>
      <c r="W15" s="247">
        <f t="shared" si="1"/>
        <v>2</v>
      </c>
      <c r="X15" s="185">
        <f>IF(OR(R15="N",W15&gt;0),1,0)</f>
        <v>1</v>
      </c>
      <c r="Y15" s="185"/>
      <c r="Z15" s="249"/>
      <c r="AA15" s="250">
        <f>SUM(K34:K36)</f>
        <v>2</v>
      </c>
      <c r="AB15" s="182"/>
      <c r="AC15" s="182"/>
      <c r="AD15" s="182"/>
      <c r="AE15" s="182"/>
      <c r="AF15" s="182"/>
      <c r="AG15" s="224" t="s">
        <v>77</v>
      </c>
      <c r="AH15" s="182"/>
      <c r="AI15" s="810"/>
      <c r="AJ15" s="810"/>
      <c r="AK15" s="810"/>
      <c r="AL15" s="810"/>
      <c r="AM15" s="810"/>
      <c r="AN15" s="810"/>
      <c r="AO15" s="810"/>
      <c r="AP15" s="182"/>
      <c r="AQ15" s="182"/>
      <c r="AR15" s="182"/>
      <c r="AS15" s="182"/>
      <c r="AT15" s="182"/>
      <c r="AU15" s="182"/>
      <c r="AV15" s="182"/>
      <c r="AW15" s="182"/>
      <c r="AX15" s="182"/>
      <c r="AY15" s="182"/>
      <c r="AZ15" s="182"/>
      <c r="BA15" s="182"/>
    </row>
    <row r="16" spans="1:53" s="197" customFormat="1" ht="18.75">
      <c r="A16" s="223">
        <v>2</v>
      </c>
      <c r="B16" s="224"/>
      <c r="C16" s="225" t="s">
        <v>70</v>
      </c>
      <c r="D16" s="255"/>
      <c r="E16" s="182"/>
      <c r="F16" s="256"/>
      <c r="G16" s="257" t="s">
        <v>3</v>
      </c>
      <c r="H16" s="256"/>
      <c r="I16" s="258"/>
      <c r="J16" s="228"/>
      <c r="K16" s="146"/>
      <c r="L16" s="241"/>
      <c r="M16" s="326" t="s">
        <v>22</v>
      </c>
      <c r="N16" s="238"/>
      <c r="O16" s="253"/>
      <c r="P16" s="245">
        <v>2</v>
      </c>
      <c r="Q16" s="238"/>
      <c r="R16" s="627" t="s">
        <v>49</v>
      </c>
      <c r="S16" s="238"/>
      <c r="T16" s="108">
        <f t="shared" si="0"/>
        <v>2</v>
      </c>
      <c r="U16" s="238"/>
      <c r="V16" s="642" t="s">
        <v>49</v>
      </c>
      <c r="W16" s="247">
        <f t="shared" si="1"/>
        <v>2</v>
      </c>
      <c r="X16" s="185"/>
      <c r="Y16" s="185"/>
      <c r="Z16" s="249"/>
      <c r="AA16" s="250">
        <f>SUM(K40:K46)</f>
        <v>1</v>
      </c>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row>
    <row r="17" spans="1:53" s="197" customFormat="1" ht="15.75">
      <c r="B17" s="182"/>
      <c r="C17" s="894" t="s">
        <v>4</v>
      </c>
      <c r="D17" s="894"/>
      <c r="E17" s="259">
        <v>1</v>
      </c>
      <c r="F17" s="106"/>
      <c r="G17" s="104">
        <f>E17*$A$16</f>
        <v>2</v>
      </c>
      <c r="H17" s="106"/>
      <c r="I17" s="239" t="s">
        <v>49</v>
      </c>
      <c r="J17" s="228">
        <f>IF(I17="Y",G17,0)</f>
        <v>2</v>
      </c>
      <c r="K17" s="145">
        <f>IF(OR(J17,J18,J19,J20,J21&gt;0),1,0)</f>
        <v>1</v>
      </c>
      <c r="M17" s="326" t="s">
        <v>36</v>
      </c>
      <c r="N17" s="238"/>
      <c r="O17" s="244" t="s">
        <v>21</v>
      </c>
      <c r="P17" s="245">
        <v>2</v>
      </c>
      <c r="Q17" s="238"/>
      <c r="R17" s="627" t="s">
        <v>49</v>
      </c>
      <c r="S17" s="238"/>
      <c r="T17" s="108">
        <f t="shared" si="0"/>
        <v>2</v>
      </c>
      <c r="U17" s="238"/>
      <c r="V17" s="642" t="s">
        <v>49</v>
      </c>
      <c r="W17" s="247">
        <f t="shared" si="1"/>
        <v>2</v>
      </c>
      <c r="X17" s="185">
        <f>IF(OR(R17="N",W17&gt;0),1,0)</f>
        <v>1</v>
      </c>
      <c r="Y17" s="185"/>
      <c r="Z17" s="249"/>
      <c r="AA17" s="250">
        <f>SUM(K50:K52)</f>
        <v>1</v>
      </c>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row>
    <row r="18" spans="1:53" s="197" customFormat="1" ht="15.75">
      <c r="B18" s="182"/>
      <c r="C18" s="894" t="s">
        <v>42</v>
      </c>
      <c r="D18" s="894"/>
      <c r="E18" s="259">
        <v>2</v>
      </c>
      <c r="F18" s="106"/>
      <c r="G18" s="104">
        <f>E18*$A$16</f>
        <v>4</v>
      </c>
      <c r="H18" s="106"/>
      <c r="I18" s="239" t="s">
        <v>49</v>
      </c>
      <c r="J18" s="228">
        <f>IF(I18="Y",G18,0)</f>
        <v>4</v>
      </c>
      <c r="K18" s="145"/>
      <c r="M18" s="326" t="s">
        <v>7</v>
      </c>
      <c r="N18" s="238"/>
      <c r="O18" s="253"/>
      <c r="P18" s="245">
        <v>1</v>
      </c>
      <c r="Q18" s="238"/>
      <c r="R18" s="627" t="s">
        <v>49</v>
      </c>
      <c r="S18" s="238"/>
      <c r="T18" s="108">
        <f t="shared" si="0"/>
        <v>1</v>
      </c>
      <c r="U18" s="238"/>
      <c r="V18" s="642" t="s">
        <v>49</v>
      </c>
      <c r="W18" s="247">
        <f t="shared" si="1"/>
        <v>1</v>
      </c>
      <c r="X18" s="185"/>
      <c r="Y18" s="185"/>
      <c r="Z18" s="185"/>
      <c r="AA18" s="250">
        <f>X12</f>
        <v>1</v>
      </c>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row>
    <row r="19" spans="1:53" s="197" customFormat="1" ht="15.75">
      <c r="B19" s="182"/>
      <c r="C19" s="895" t="s">
        <v>5</v>
      </c>
      <c r="D19" s="895"/>
      <c r="E19" s="260">
        <v>3</v>
      </c>
      <c r="F19" s="106"/>
      <c r="G19" s="104">
        <f>E19*$A$16</f>
        <v>6</v>
      </c>
      <c r="H19" s="106"/>
      <c r="I19" s="239" t="s">
        <v>49</v>
      </c>
      <c r="J19" s="228">
        <f>IF(I19="Y",G19,0)</f>
        <v>6</v>
      </c>
      <c r="K19" s="145"/>
      <c r="M19" s="326" t="s">
        <v>41</v>
      </c>
      <c r="N19" s="238"/>
      <c r="O19" s="253"/>
      <c r="P19" s="245">
        <v>1</v>
      </c>
      <c r="Q19" s="238"/>
      <c r="R19" s="627" t="s">
        <v>49</v>
      </c>
      <c r="S19" s="238"/>
      <c r="T19" s="108">
        <f t="shared" si="0"/>
        <v>1</v>
      </c>
      <c r="U19" s="238"/>
      <c r="V19" s="642" t="s">
        <v>49</v>
      </c>
      <c r="W19" s="247">
        <f t="shared" si="1"/>
        <v>1</v>
      </c>
      <c r="X19" s="185"/>
      <c r="Y19" s="185"/>
      <c r="Z19" s="185"/>
      <c r="AA19" s="250">
        <f>X13</f>
        <v>1</v>
      </c>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row>
    <row r="20" spans="1:53" s="197" customFormat="1" ht="15.75">
      <c r="A20" s="181"/>
      <c r="B20" s="182"/>
      <c r="C20" s="895" t="s">
        <v>87</v>
      </c>
      <c r="D20" s="895"/>
      <c r="E20" s="261">
        <v>4</v>
      </c>
      <c r="F20" s="181"/>
      <c r="G20" s="105">
        <f>E20*$A$16</f>
        <v>8</v>
      </c>
      <c r="H20" s="181"/>
      <c r="I20" s="246" t="s">
        <v>49</v>
      </c>
      <c r="J20" s="228">
        <f>IF(I20="Y",G20,0)</f>
        <v>8</v>
      </c>
      <c r="K20" s="145"/>
      <c r="M20" s="326" t="s">
        <v>40</v>
      </c>
      <c r="N20" s="238"/>
      <c r="O20" s="253"/>
      <c r="P20" s="245">
        <v>1</v>
      </c>
      <c r="Q20" s="238"/>
      <c r="R20" s="627" t="s">
        <v>49</v>
      </c>
      <c r="S20" s="238"/>
      <c r="T20" s="108">
        <f t="shared" si="0"/>
        <v>1</v>
      </c>
      <c r="U20" s="238"/>
      <c r="V20" s="642" t="s">
        <v>49</v>
      </c>
      <c r="W20" s="247">
        <f t="shared" si="1"/>
        <v>1</v>
      </c>
      <c r="X20" s="185">
        <f>IF(OR(R20="N",W20&gt;0),1,0)</f>
        <v>1</v>
      </c>
      <c r="Y20" s="185"/>
      <c r="Z20" s="185"/>
      <c r="AA20" s="250">
        <f>X15</f>
        <v>1</v>
      </c>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row>
    <row r="21" spans="1:53" s="197" customFormat="1" ht="15.75">
      <c r="B21" s="182"/>
      <c r="C21" s="896" t="s">
        <v>161</v>
      </c>
      <c r="D21" s="896"/>
      <c r="E21" s="260">
        <v>6</v>
      </c>
      <c r="F21" s="106"/>
      <c r="G21" s="104">
        <f>E21*$A$16</f>
        <v>12</v>
      </c>
      <c r="H21" s="106"/>
      <c r="I21" s="246" t="s">
        <v>49</v>
      </c>
      <c r="J21" s="228">
        <f>IF(I21="Y",G21,0)</f>
        <v>12</v>
      </c>
      <c r="K21" s="145"/>
      <c r="M21" s="326" t="s">
        <v>15</v>
      </c>
      <c r="N21" s="238"/>
      <c r="O21" s="253"/>
      <c r="P21" s="245">
        <v>1</v>
      </c>
      <c r="Q21" s="238"/>
      <c r="R21" s="627" t="s">
        <v>49</v>
      </c>
      <c r="S21" s="238"/>
      <c r="T21" s="108">
        <f t="shared" si="0"/>
        <v>1</v>
      </c>
      <c r="U21" s="238"/>
      <c r="V21" s="642" t="s">
        <v>49</v>
      </c>
      <c r="W21" s="247">
        <f t="shared" si="1"/>
        <v>1</v>
      </c>
      <c r="X21" s="185"/>
      <c r="Y21" s="185"/>
      <c r="Z21" s="185"/>
      <c r="AA21" s="250">
        <f>X17</f>
        <v>1</v>
      </c>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row>
    <row r="22" spans="1:53" s="197" customFormat="1" ht="15.75">
      <c r="B22" s="182"/>
      <c r="C22" s="885" t="s">
        <v>72</v>
      </c>
      <c r="D22" s="886"/>
      <c r="E22" s="181"/>
      <c r="F22" s="181"/>
      <c r="G22" s="262"/>
      <c r="H22" s="262"/>
      <c r="I22" s="263"/>
      <c r="J22" s="228"/>
      <c r="K22" s="145"/>
      <c r="M22" s="326" t="s">
        <v>10</v>
      </c>
      <c r="N22" s="238"/>
      <c r="O22" s="244" t="s">
        <v>21</v>
      </c>
      <c r="P22" s="245">
        <v>1</v>
      </c>
      <c r="Q22" s="238"/>
      <c r="R22" s="627" t="s">
        <v>49</v>
      </c>
      <c r="S22" s="238"/>
      <c r="T22" s="108">
        <f t="shared" si="0"/>
        <v>1</v>
      </c>
      <c r="U22" s="238"/>
      <c r="V22" s="642" t="s">
        <v>49</v>
      </c>
      <c r="W22" s="247">
        <f t="shared" si="1"/>
        <v>1</v>
      </c>
      <c r="X22" s="185">
        <f>IF(OR(R22="N",W22&gt;0),1,0)</f>
        <v>1</v>
      </c>
      <c r="Y22" s="185"/>
      <c r="Z22" s="185"/>
      <c r="AA22" s="250">
        <v>1</v>
      </c>
      <c r="AB22" s="182" t="s">
        <v>116</v>
      </c>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row>
    <row r="23" spans="1:53" s="197" customFormat="1" ht="15.75">
      <c r="B23" s="182"/>
      <c r="C23" s="885" t="s">
        <v>73</v>
      </c>
      <c r="D23" s="886"/>
      <c r="E23" s="182"/>
      <c r="F23" s="181"/>
      <c r="G23" s="262"/>
      <c r="H23" s="262"/>
      <c r="I23" s="263"/>
      <c r="J23" s="228"/>
      <c r="K23" s="145"/>
      <c r="M23" s="326" t="s">
        <v>8</v>
      </c>
      <c r="N23" s="238"/>
      <c r="O23" s="244" t="s">
        <v>21</v>
      </c>
      <c r="P23" s="245">
        <v>1</v>
      </c>
      <c r="Q23" s="238"/>
      <c r="R23" s="627" t="s">
        <v>49</v>
      </c>
      <c r="S23" s="238"/>
      <c r="T23" s="108">
        <f t="shared" si="0"/>
        <v>1</v>
      </c>
      <c r="U23" s="238"/>
      <c r="V23" s="642" t="s">
        <v>49</v>
      </c>
      <c r="W23" s="247">
        <f t="shared" si="1"/>
        <v>1</v>
      </c>
      <c r="X23" s="185">
        <f>IF(OR(R23="N",W23&gt;0),1,0)</f>
        <v>1</v>
      </c>
      <c r="Y23" s="185"/>
      <c r="Z23" s="185"/>
      <c r="AA23" s="250">
        <f>X22</f>
        <v>1</v>
      </c>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s="197" customFormat="1" ht="16.5" thickBot="1">
      <c r="B24" s="182"/>
      <c r="C24" s="885" t="s">
        <v>88</v>
      </c>
      <c r="D24" s="886"/>
      <c r="E24" s="182"/>
      <c r="F24" s="181"/>
      <c r="G24" s="262"/>
      <c r="H24" s="262"/>
      <c r="I24" s="263"/>
      <c r="J24" s="228"/>
      <c r="K24" s="145"/>
      <c r="M24" s="326" t="s">
        <v>37</v>
      </c>
      <c r="N24" s="238"/>
      <c r="O24" s="253"/>
      <c r="P24" s="245">
        <v>1</v>
      </c>
      <c r="Q24" s="238"/>
      <c r="R24" s="627" t="s">
        <v>49</v>
      </c>
      <c r="S24" s="238"/>
      <c r="T24" s="108">
        <f t="shared" si="0"/>
        <v>1</v>
      </c>
      <c r="U24" s="238"/>
      <c r="V24" s="642" t="s">
        <v>49</v>
      </c>
      <c r="W24" s="247">
        <f t="shared" si="1"/>
        <v>1</v>
      </c>
      <c r="X24" s="185"/>
      <c r="Y24" s="185"/>
      <c r="Z24" s="185"/>
      <c r="AA24" s="264">
        <f>X23</f>
        <v>1</v>
      </c>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s="197" customFormat="1" ht="16.5" thickBot="1">
      <c r="B25" s="182"/>
      <c r="C25" s="897" t="s">
        <v>74</v>
      </c>
      <c r="D25" s="898"/>
      <c r="E25" s="182"/>
      <c r="F25" s="181"/>
      <c r="G25" s="262"/>
      <c r="H25" s="262"/>
      <c r="I25" s="263"/>
      <c r="J25" s="228"/>
      <c r="K25" s="145"/>
      <c r="M25" s="326" t="s">
        <v>59</v>
      </c>
      <c r="N25" s="238"/>
      <c r="O25" s="253"/>
      <c r="P25" s="245">
        <v>0.5</v>
      </c>
      <c r="Q25" s="238"/>
      <c r="R25" s="627" t="s">
        <v>49</v>
      </c>
      <c r="S25" s="238"/>
      <c r="T25" s="108">
        <f t="shared" si="0"/>
        <v>0.5</v>
      </c>
      <c r="U25" s="238"/>
      <c r="V25" s="642" t="s">
        <v>49</v>
      </c>
      <c r="W25" s="247">
        <f t="shared" si="1"/>
        <v>0.5</v>
      </c>
      <c r="X25" s="185"/>
      <c r="Y25" s="185"/>
      <c r="Z25" s="185"/>
      <c r="AA25" s="265">
        <f>MIN(AA12:AA24)</f>
        <v>1</v>
      </c>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s="197" customFormat="1" ht="15.75">
      <c r="B26" s="182"/>
      <c r="C26" s="643" t="s">
        <v>157</v>
      </c>
      <c r="D26" s="251" t="s">
        <v>56</v>
      </c>
      <c r="E26" s="182"/>
      <c r="F26" s="159"/>
      <c r="G26" s="121">
        <f>MAX(G17:G21)</f>
        <v>12</v>
      </c>
      <c r="H26" s="159"/>
      <c r="I26" s="122">
        <f>MAX(J17:J21)</f>
        <v>12</v>
      </c>
      <c r="J26" s="228"/>
      <c r="K26" s="145"/>
      <c r="M26" s="326" t="s">
        <v>11</v>
      </c>
      <c r="N26" s="238"/>
      <c r="O26" s="253"/>
      <c r="P26" s="245">
        <v>0.5</v>
      </c>
      <c r="Q26" s="238"/>
      <c r="R26" s="627" t="s">
        <v>49</v>
      </c>
      <c r="S26" s="238"/>
      <c r="T26" s="108">
        <f t="shared" si="0"/>
        <v>0.5</v>
      </c>
      <c r="U26" s="238"/>
      <c r="V26" s="642" t="s">
        <v>49</v>
      </c>
      <c r="W26" s="247">
        <f t="shared" si="1"/>
        <v>0.5</v>
      </c>
      <c r="X26" s="185"/>
      <c r="Y26" s="185"/>
      <c r="Z26" s="185"/>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row>
    <row r="27" spans="1:53" s="197" customFormat="1" ht="37.5" customHeight="1">
      <c r="A27" s="223">
        <v>2</v>
      </c>
      <c r="B27" s="224"/>
      <c r="C27" s="899" t="s">
        <v>89</v>
      </c>
      <c r="D27" s="899"/>
      <c r="E27" s="182"/>
      <c r="F27" s="256"/>
      <c r="G27" s="286" t="s">
        <v>2</v>
      </c>
      <c r="H27" s="256"/>
      <c r="I27" s="258"/>
      <c r="J27" s="228"/>
      <c r="K27" s="145"/>
      <c r="M27" s="326" t="s">
        <v>13</v>
      </c>
      <c r="N27" s="238"/>
      <c r="O27" s="253"/>
      <c r="P27" s="245">
        <v>0.5</v>
      </c>
      <c r="Q27" s="238"/>
      <c r="R27" s="627" t="s">
        <v>49</v>
      </c>
      <c r="S27" s="238"/>
      <c r="T27" s="108">
        <f t="shared" si="0"/>
        <v>0.5</v>
      </c>
      <c r="U27" s="238"/>
      <c r="V27" s="642" t="s">
        <v>49</v>
      </c>
      <c r="W27" s="247">
        <f t="shared" si="1"/>
        <v>0.5</v>
      </c>
      <c r="X27" s="185"/>
      <c r="Y27" s="185"/>
      <c r="Z27" s="185"/>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row>
    <row r="28" spans="1:53" s="197" customFormat="1" ht="15.75">
      <c r="A28" s="223"/>
      <c r="B28" s="224"/>
      <c r="C28" s="895" t="s">
        <v>160</v>
      </c>
      <c r="D28" s="895"/>
      <c r="E28" s="266">
        <v>2</v>
      </c>
      <c r="F28" s="238"/>
      <c r="G28" s="103">
        <f>E28*$A$27</f>
        <v>4</v>
      </c>
      <c r="H28" s="238"/>
      <c r="I28" s="239" t="s">
        <v>49</v>
      </c>
      <c r="J28" s="228">
        <f>IF(I28="Y",G28,0)</f>
        <v>4</v>
      </c>
      <c r="K28" s="145">
        <f>IF(OR(J28,J29,J30&gt;0),1,0)</f>
        <v>1</v>
      </c>
      <c r="M28" s="326" t="s">
        <v>12</v>
      </c>
      <c r="N28" s="267"/>
      <c r="O28" s="253"/>
      <c r="P28" s="245">
        <v>0.5</v>
      </c>
      <c r="Q28" s="267"/>
      <c r="R28" s="627" t="s">
        <v>49</v>
      </c>
      <c r="S28" s="267"/>
      <c r="T28" s="108">
        <f>IF(R28="Y",P28*$L$10,"")</f>
        <v>0.5</v>
      </c>
      <c r="U28" s="267"/>
      <c r="V28" s="642" t="s">
        <v>49</v>
      </c>
      <c r="W28" s="247">
        <f>IF(V28="Y", T28, 0)</f>
        <v>0.5</v>
      </c>
      <c r="X28" s="185"/>
      <c r="Y28" s="185"/>
      <c r="Z28" s="185"/>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row>
    <row r="29" spans="1:53" s="197" customFormat="1" ht="18.75">
      <c r="B29" s="182"/>
      <c r="C29" s="895" t="s">
        <v>44</v>
      </c>
      <c r="D29" s="895"/>
      <c r="E29" s="266">
        <v>2</v>
      </c>
      <c r="F29" s="238"/>
      <c r="G29" s="103">
        <f>E29*$A$27</f>
        <v>4</v>
      </c>
      <c r="H29" s="238"/>
      <c r="I29" s="239" t="s">
        <v>49</v>
      </c>
      <c r="J29" s="228">
        <f>IF(I29="Y",G29,0)</f>
        <v>4</v>
      </c>
      <c r="K29" s="145"/>
      <c r="M29" s="230" t="s">
        <v>25</v>
      </c>
      <c r="N29" s="262"/>
      <c r="O29" s="268"/>
      <c r="P29" s="262"/>
      <c r="Q29" s="262"/>
      <c r="R29" s="269"/>
      <c r="S29" s="262"/>
      <c r="T29" s="270"/>
      <c r="U29" s="262"/>
      <c r="V29" s="258"/>
      <c r="W29" s="271"/>
      <c r="X29" s="185"/>
      <c r="Y29" s="185"/>
      <c r="Z29" s="185"/>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row>
    <row r="30" spans="1:53" s="197" customFormat="1" ht="17.25" customHeight="1">
      <c r="B30" s="182"/>
      <c r="C30" s="903" t="s">
        <v>79</v>
      </c>
      <c r="D30" s="904"/>
      <c r="E30" s="272">
        <v>1</v>
      </c>
      <c r="F30" s="273"/>
      <c r="G30" s="868">
        <f>E30*$A$27</f>
        <v>2</v>
      </c>
      <c r="H30" s="274"/>
      <c r="I30" s="901" t="s">
        <v>49</v>
      </c>
      <c r="J30" s="228">
        <f>IF(I30="Y",G30,0)</f>
        <v>2</v>
      </c>
      <c r="K30" s="145"/>
      <c r="M30" s="327" t="s">
        <v>28</v>
      </c>
      <c r="N30" s="243"/>
      <c r="O30" s="276"/>
      <c r="P30" s="245">
        <v>2</v>
      </c>
      <c r="Q30" s="243"/>
      <c r="R30" s="627" t="s">
        <v>49</v>
      </c>
      <c r="S30" s="243"/>
      <c r="T30" s="108">
        <f t="shared" ref="T30:T36" si="2">IF(R30="Y",P30*$L$10,"")</f>
        <v>2</v>
      </c>
      <c r="U30" s="243"/>
      <c r="V30" s="642" t="s">
        <v>49</v>
      </c>
      <c r="W30" s="247">
        <f t="shared" ref="W30:W36" si="3">IF(V30="Y", T30, 0)</f>
        <v>2</v>
      </c>
      <c r="X30" s="185"/>
      <c r="Y30" s="185"/>
      <c r="Z30" s="185"/>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row>
    <row r="31" spans="1:53" s="197" customFormat="1" ht="16.5" customHeight="1">
      <c r="B31" s="182"/>
      <c r="C31" s="905"/>
      <c r="D31" s="906"/>
      <c r="E31" s="181"/>
      <c r="F31" s="181"/>
      <c r="G31" s="869"/>
      <c r="H31" s="181"/>
      <c r="I31" s="902"/>
      <c r="J31" s="277"/>
      <c r="K31" s="145"/>
      <c r="M31" s="327" t="s">
        <v>20</v>
      </c>
      <c r="N31" s="238"/>
      <c r="O31" s="276"/>
      <c r="P31" s="245">
        <v>1</v>
      </c>
      <c r="Q31" s="238"/>
      <c r="R31" s="627" t="s">
        <v>49</v>
      </c>
      <c r="S31" s="238"/>
      <c r="T31" s="108">
        <f t="shared" si="2"/>
        <v>1</v>
      </c>
      <c r="U31" s="238"/>
      <c r="V31" s="413" t="s">
        <v>50</v>
      </c>
      <c r="W31" s="247">
        <f t="shared" si="3"/>
        <v>0</v>
      </c>
      <c r="X31" s="185"/>
      <c r="Y31" s="185"/>
      <c r="Z31" s="185"/>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row>
    <row r="32" spans="1:53" s="197" customFormat="1" ht="15.75">
      <c r="B32" s="182"/>
      <c r="C32" s="643" t="s">
        <v>157</v>
      </c>
      <c r="D32" s="124" t="s">
        <v>56</v>
      </c>
      <c r="E32" s="182">
        <f>SUM(E28:E30)</f>
        <v>5</v>
      </c>
      <c r="F32" s="278"/>
      <c r="G32" s="124">
        <f>SUM(G28:G30)</f>
        <v>10</v>
      </c>
      <c r="H32" s="278"/>
      <c r="I32" s="122">
        <f>SUM(J28:J30)</f>
        <v>10</v>
      </c>
      <c r="J32" s="228"/>
      <c r="K32" s="145"/>
      <c r="M32" s="327" t="s">
        <v>17</v>
      </c>
      <c r="N32" s="238"/>
      <c r="O32" s="276"/>
      <c r="P32" s="245">
        <v>1</v>
      </c>
      <c r="Q32" s="238"/>
      <c r="R32" s="627" t="s">
        <v>49</v>
      </c>
      <c r="S32" s="238"/>
      <c r="T32" s="108">
        <f t="shared" si="2"/>
        <v>1</v>
      </c>
      <c r="U32" s="238"/>
      <c r="V32" s="642" t="s">
        <v>49</v>
      </c>
      <c r="W32" s="247">
        <f t="shared" si="3"/>
        <v>1</v>
      </c>
      <c r="X32" s="185"/>
      <c r="Y32" s="185"/>
      <c r="Z32" s="185"/>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row>
    <row r="33" spans="1:53" s="197" customFormat="1" ht="54.75" customHeight="1">
      <c r="A33" s="223">
        <v>2</v>
      </c>
      <c r="B33" s="224"/>
      <c r="C33" s="899" t="s">
        <v>90</v>
      </c>
      <c r="D33" s="899"/>
      <c r="E33" s="182"/>
      <c r="F33" s="256"/>
      <c r="G33" s="257" t="s">
        <v>2</v>
      </c>
      <c r="H33" s="256"/>
      <c r="I33" s="258"/>
      <c r="J33" s="228"/>
      <c r="K33" s="145"/>
      <c r="M33" s="327" t="s">
        <v>19</v>
      </c>
      <c r="N33" s="238"/>
      <c r="O33" s="276"/>
      <c r="P33" s="245">
        <v>1</v>
      </c>
      <c r="Q33" s="238"/>
      <c r="R33" s="627" t="s">
        <v>49</v>
      </c>
      <c r="S33" s="238"/>
      <c r="T33" s="108">
        <f t="shared" si="2"/>
        <v>1</v>
      </c>
      <c r="U33" s="238"/>
      <c r="V33" s="413" t="s">
        <v>50</v>
      </c>
      <c r="W33" s="247">
        <f t="shared" si="3"/>
        <v>0</v>
      </c>
      <c r="X33" s="185"/>
      <c r="Y33" s="185"/>
      <c r="Z33" s="185"/>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row>
    <row r="34" spans="1:53" s="197" customFormat="1" ht="31.5" customHeight="1">
      <c r="B34" s="182"/>
      <c r="C34" s="900" t="s">
        <v>80</v>
      </c>
      <c r="D34" s="900"/>
      <c r="E34" s="260">
        <v>0</v>
      </c>
      <c r="F34" s="106"/>
      <c r="G34" s="104">
        <f>E34*$A$33</f>
        <v>0</v>
      </c>
      <c r="H34" s="106"/>
      <c r="I34" s="239" t="s">
        <v>50</v>
      </c>
      <c r="J34" s="228">
        <f>IF(I34="Y",G34,0)</f>
        <v>0</v>
      </c>
      <c r="K34" s="145">
        <f>IF(I34="Y",1,0)</f>
        <v>0</v>
      </c>
      <c r="M34" s="327" t="s">
        <v>18</v>
      </c>
      <c r="N34" s="238"/>
      <c r="O34" s="276"/>
      <c r="P34" s="245">
        <v>1</v>
      </c>
      <c r="Q34" s="238"/>
      <c r="R34" s="627" t="s">
        <v>49</v>
      </c>
      <c r="S34" s="238"/>
      <c r="T34" s="108">
        <f t="shared" si="2"/>
        <v>1</v>
      </c>
      <c r="U34" s="238"/>
      <c r="V34" s="642" t="s">
        <v>49</v>
      </c>
      <c r="W34" s="247">
        <f t="shared" si="3"/>
        <v>1</v>
      </c>
      <c r="X34" s="185"/>
      <c r="Y34" s="185"/>
      <c r="Z34" s="185"/>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row>
    <row r="35" spans="1:53" s="197" customFormat="1" ht="31.5" customHeight="1">
      <c r="B35" s="182"/>
      <c r="C35" s="824" t="s">
        <v>164</v>
      </c>
      <c r="D35" s="824"/>
      <c r="E35" s="260">
        <v>2.5</v>
      </c>
      <c r="F35" s="106"/>
      <c r="G35" s="104">
        <f>E35*$A$33</f>
        <v>5</v>
      </c>
      <c r="H35" s="106"/>
      <c r="I35" s="239" t="s">
        <v>49</v>
      </c>
      <c r="J35" s="228">
        <f>IF(I35="Y",G35,0)</f>
        <v>5</v>
      </c>
      <c r="K35" s="145">
        <f>IF(I35="Y",1,0)</f>
        <v>1</v>
      </c>
      <c r="M35" s="327" t="s">
        <v>26</v>
      </c>
      <c r="N35" s="238"/>
      <c r="O35" s="276"/>
      <c r="P35" s="245">
        <v>1</v>
      </c>
      <c r="Q35" s="238"/>
      <c r="R35" s="627" t="s">
        <v>49</v>
      </c>
      <c r="S35" s="238"/>
      <c r="T35" s="108">
        <f t="shared" si="2"/>
        <v>1</v>
      </c>
      <c r="U35" s="238"/>
      <c r="V35" s="642" t="s">
        <v>49</v>
      </c>
      <c r="W35" s="247">
        <f t="shared" si="3"/>
        <v>1</v>
      </c>
      <c r="X35" s="185"/>
      <c r="Y35" s="185"/>
      <c r="Z35" s="185"/>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row>
    <row r="36" spans="1:53" s="197" customFormat="1" ht="15.75">
      <c r="B36" s="182"/>
      <c r="C36" s="893" t="s">
        <v>81</v>
      </c>
      <c r="D36" s="893"/>
      <c r="E36" s="279">
        <v>2.5</v>
      </c>
      <c r="F36" s="106"/>
      <c r="G36" s="104">
        <f>E36*$A$33</f>
        <v>5</v>
      </c>
      <c r="H36" s="106"/>
      <c r="I36" s="239" t="s">
        <v>49</v>
      </c>
      <c r="J36" s="228">
        <f>IF(I36="Y",G36,0)</f>
        <v>5</v>
      </c>
      <c r="K36" s="145">
        <f>IF(I36="Y",1,0)</f>
        <v>1</v>
      </c>
      <c r="M36" s="326" t="s">
        <v>16</v>
      </c>
      <c r="N36" s="238"/>
      <c r="O36" s="253"/>
      <c r="P36" s="245">
        <v>0.5</v>
      </c>
      <c r="Q36" s="238"/>
      <c r="R36" s="627" t="s">
        <v>49</v>
      </c>
      <c r="S36" s="238"/>
      <c r="T36" s="108">
        <f t="shared" si="2"/>
        <v>0.5</v>
      </c>
      <c r="U36" s="238"/>
      <c r="V36" s="642" t="s">
        <v>49</v>
      </c>
      <c r="W36" s="247">
        <f t="shared" si="3"/>
        <v>0.5</v>
      </c>
      <c r="X36" s="185"/>
      <c r="Y36" s="185"/>
      <c r="Z36" s="185"/>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row>
    <row r="37" spans="1:53" s="197" customFormat="1" ht="18.75">
      <c r="B37" s="182"/>
      <c r="C37" s="643" t="s">
        <v>157</v>
      </c>
      <c r="D37" s="124" t="s">
        <v>56</v>
      </c>
      <c r="E37" s="182">
        <f>SUM(E34:E36)</f>
        <v>5</v>
      </c>
      <c r="F37" s="278"/>
      <c r="G37" s="124">
        <f>SUM(G34:G36)</f>
        <v>10</v>
      </c>
      <c r="H37" s="278"/>
      <c r="I37" s="125">
        <f>SUM(J34:J36)</f>
        <v>10</v>
      </c>
      <c r="J37" s="277"/>
      <c r="K37" s="145"/>
      <c r="M37" s="280" t="s">
        <v>32</v>
      </c>
      <c r="N37" s="274"/>
      <c r="O37" s="274"/>
      <c r="P37" s="274"/>
      <c r="Q37" s="274"/>
      <c r="R37" s="281"/>
      <c r="S37" s="274"/>
      <c r="T37" s="282"/>
      <c r="U37" s="274"/>
      <c r="V37" s="263"/>
      <c r="W37" s="271"/>
      <c r="X37" s="185"/>
      <c r="Y37" s="185"/>
      <c r="Z37" s="185"/>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row>
    <row r="38" spans="1:53" s="197" customFormat="1" ht="15.75">
      <c r="B38" s="182"/>
      <c r="C38" s="182"/>
      <c r="D38" s="262"/>
      <c r="E38" s="182"/>
      <c r="F38" s="262"/>
      <c r="G38" s="262"/>
      <c r="H38" s="262"/>
      <c r="I38" s="258"/>
      <c r="J38" s="228"/>
      <c r="K38" s="145"/>
      <c r="M38" s="327" t="s">
        <v>30</v>
      </c>
      <c r="N38" s="238"/>
      <c r="O38" s="276"/>
      <c r="P38" s="245">
        <v>1</v>
      </c>
      <c r="Q38" s="238"/>
      <c r="R38" s="627" t="s">
        <v>49</v>
      </c>
      <c r="S38" s="238"/>
      <c r="T38" s="108">
        <f>IF(R38="Y",P38*$L$10,"")</f>
        <v>1</v>
      </c>
      <c r="U38" s="238"/>
      <c r="V38" s="413" t="s">
        <v>50</v>
      </c>
      <c r="W38" s="247">
        <f>IF(V38="Y", T38, 0)</f>
        <v>0</v>
      </c>
      <c r="X38" s="185"/>
      <c r="Y38" s="185"/>
      <c r="Z38" s="185"/>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row>
    <row r="39" spans="1:53" s="197" customFormat="1" ht="37.5">
      <c r="A39" s="223">
        <v>4</v>
      </c>
      <c r="B39" s="224"/>
      <c r="C39" s="283" t="s">
        <v>158</v>
      </c>
      <c r="D39" s="255"/>
      <c r="E39" s="182"/>
      <c r="F39" s="256"/>
      <c r="G39" s="257" t="s">
        <v>3</v>
      </c>
      <c r="H39" s="256"/>
      <c r="I39" s="258"/>
      <c r="J39" s="228"/>
      <c r="K39" s="145"/>
      <c r="M39" s="327" t="s">
        <v>31</v>
      </c>
      <c r="N39" s="267"/>
      <c r="O39" s="276"/>
      <c r="P39" s="245">
        <v>0.5</v>
      </c>
      <c r="Q39" s="267"/>
      <c r="R39" s="627" t="s">
        <v>49</v>
      </c>
      <c r="S39" s="267"/>
      <c r="T39" s="108">
        <f>IF(R39="Y",P39*$L$10,"")</f>
        <v>0.5</v>
      </c>
      <c r="U39" s="267"/>
      <c r="V39" s="413" t="s">
        <v>50</v>
      </c>
      <c r="W39" s="247">
        <f>IF(V39="Y", T39, 0)</f>
        <v>0</v>
      </c>
      <c r="X39" s="185"/>
      <c r="Y39" s="185"/>
      <c r="Z39" s="185"/>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row>
    <row r="40" spans="1:53" s="197" customFormat="1" ht="15.75">
      <c r="B40" s="182"/>
      <c r="C40" s="900" t="s">
        <v>35</v>
      </c>
      <c r="D40" s="900"/>
      <c r="E40" s="260">
        <v>0</v>
      </c>
      <c r="F40" s="106"/>
      <c r="G40" s="104">
        <f t="shared" ref="G40:G46" si="4">E40*$A$39</f>
        <v>0</v>
      </c>
      <c r="H40" s="106"/>
      <c r="I40" s="239" t="s">
        <v>50</v>
      </c>
      <c r="J40" s="228">
        <f t="shared" ref="J40:J46" si="5">IF(I40="Y",G40,0)</f>
        <v>0</v>
      </c>
      <c r="K40" s="145">
        <f t="shared" ref="K40:K46" si="6">IF(I40="Y",1,0)</f>
        <v>0</v>
      </c>
      <c r="M40" s="284" t="s">
        <v>100</v>
      </c>
      <c r="N40" s="182"/>
      <c r="O40" s="182"/>
      <c r="P40" s="182"/>
      <c r="Q40" s="182"/>
      <c r="R40" s="184"/>
      <c r="S40" s="182"/>
      <c r="T40" s="182"/>
      <c r="U40" s="182"/>
      <c r="V40" s="184"/>
      <c r="W40" s="285"/>
      <c r="X40" s="185"/>
      <c r="Y40" s="185"/>
      <c r="Z40" s="185"/>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row>
    <row r="41" spans="1:53" s="197" customFormat="1" ht="31.5" customHeight="1">
      <c r="B41" s="182"/>
      <c r="C41" s="900" t="s">
        <v>46</v>
      </c>
      <c r="D41" s="900"/>
      <c r="E41" s="260">
        <v>1</v>
      </c>
      <c r="F41" s="106"/>
      <c r="G41" s="104">
        <f t="shared" si="4"/>
        <v>4</v>
      </c>
      <c r="H41" s="106"/>
      <c r="I41" s="239" t="s">
        <v>49</v>
      </c>
      <c r="J41" s="228">
        <f t="shared" si="5"/>
        <v>4</v>
      </c>
      <c r="K41" s="145">
        <f t="shared" si="6"/>
        <v>1</v>
      </c>
      <c r="M41" s="256"/>
      <c r="N41" s="286"/>
      <c r="O41" s="182"/>
      <c r="P41" s="286"/>
      <c r="Q41" s="286"/>
      <c r="R41" s="287" t="s">
        <v>58</v>
      </c>
      <c r="S41" s="286"/>
      <c r="T41" s="129">
        <f>SUM(T12:T39)</f>
        <v>30</v>
      </c>
      <c r="U41" s="286"/>
      <c r="V41" s="130">
        <f>SUM(W12:W39)</f>
        <v>26.5</v>
      </c>
      <c r="W41" s="288"/>
      <c r="X41" s="289"/>
      <c r="Y41" s="289"/>
      <c r="Z41" s="289"/>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row>
    <row r="42" spans="1:53" s="197" customFormat="1" ht="32.25" customHeight="1" thickBot="1">
      <c r="B42" s="182"/>
      <c r="C42" s="900" t="s">
        <v>45</v>
      </c>
      <c r="D42" s="900"/>
      <c r="E42" s="260">
        <v>2</v>
      </c>
      <c r="F42" s="106"/>
      <c r="G42" s="104">
        <f t="shared" si="4"/>
        <v>8</v>
      </c>
      <c r="H42" s="106"/>
      <c r="I42" s="239" t="s">
        <v>50</v>
      </c>
      <c r="J42" s="228">
        <f t="shared" si="5"/>
        <v>0</v>
      </c>
      <c r="K42" s="145">
        <f t="shared" si="6"/>
        <v>0</v>
      </c>
      <c r="M42" s="181"/>
      <c r="N42" s="182"/>
      <c r="O42" s="181"/>
      <c r="P42" s="181"/>
      <c r="Q42" s="182"/>
      <c r="R42" s="285"/>
      <c r="S42" s="182"/>
      <c r="T42" s="285"/>
      <c r="U42" s="182"/>
      <c r="V42" s="285"/>
      <c r="W42" s="285"/>
      <c r="X42" s="185"/>
      <c r="Y42" s="185"/>
      <c r="Z42" s="185"/>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row>
    <row r="43" spans="1:53" s="197" customFormat="1" ht="28.5">
      <c r="B43" s="182"/>
      <c r="C43" s="900" t="s">
        <v>86</v>
      </c>
      <c r="D43" s="900"/>
      <c r="E43" s="260"/>
      <c r="F43" s="106"/>
      <c r="G43" s="104"/>
      <c r="H43" s="106"/>
      <c r="I43" s="104"/>
      <c r="J43" s="228">
        <f t="shared" si="5"/>
        <v>0</v>
      </c>
      <c r="K43" s="145">
        <f t="shared" si="6"/>
        <v>0</v>
      </c>
      <c r="M43" s="907" t="s">
        <v>71</v>
      </c>
      <c r="N43" s="290"/>
      <c r="O43" s="843">
        <f>(I55+V41)/(G55+T41)</f>
        <v>0.76500000000000001</v>
      </c>
      <c r="P43" s="843"/>
      <c r="Q43" s="843"/>
      <c r="R43" s="843"/>
      <c r="S43" s="843"/>
      <c r="T43" s="843"/>
      <c r="U43" s="843"/>
      <c r="V43" s="844"/>
      <c r="W43" s="285"/>
      <c r="X43" s="185"/>
      <c r="Y43" s="185"/>
      <c r="Z43" s="185"/>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row>
    <row r="44" spans="1:53" s="197" customFormat="1" ht="16.5" customHeight="1" thickBot="1">
      <c r="B44" s="182"/>
      <c r="C44" s="822" t="s">
        <v>33</v>
      </c>
      <c r="D44" s="823"/>
      <c r="E44" s="260">
        <v>3</v>
      </c>
      <c r="F44" s="106"/>
      <c r="G44" s="104">
        <f t="shared" si="4"/>
        <v>12</v>
      </c>
      <c r="H44" s="106"/>
      <c r="I44" s="239" t="s">
        <v>50</v>
      </c>
      <c r="J44" s="228">
        <f t="shared" si="5"/>
        <v>0</v>
      </c>
      <c r="K44" s="145">
        <f t="shared" si="6"/>
        <v>0</v>
      </c>
      <c r="M44" s="908"/>
      <c r="N44" s="291"/>
      <c r="O44" s="845"/>
      <c r="P44" s="845"/>
      <c r="Q44" s="845"/>
      <c r="R44" s="845"/>
      <c r="S44" s="845"/>
      <c r="T44" s="845"/>
      <c r="U44" s="845"/>
      <c r="V44" s="846"/>
      <c r="W44" s="292"/>
      <c r="X44" s="185"/>
      <c r="Y44" s="185"/>
      <c r="Z44" s="185"/>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row>
    <row r="45" spans="1:53" s="197" customFormat="1" ht="16.5" customHeight="1" thickBot="1">
      <c r="B45" s="182"/>
      <c r="C45" s="824" t="s">
        <v>43</v>
      </c>
      <c r="D45" s="824"/>
      <c r="E45" s="260">
        <v>4</v>
      </c>
      <c r="F45" s="106"/>
      <c r="G45" s="104">
        <f t="shared" si="4"/>
        <v>16</v>
      </c>
      <c r="H45" s="106"/>
      <c r="I45" s="239" t="s">
        <v>50</v>
      </c>
      <c r="J45" s="228">
        <f t="shared" si="5"/>
        <v>0</v>
      </c>
      <c r="K45" s="145">
        <f t="shared" si="6"/>
        <v>0</v>
      </c>
      <c r="M45" s="181"/>
      <c r="N45" s="182"/>
      <c r="O45" s="181"/>
      <c r="P45" s="181"/>
      <c r="Q45" s="182"/>
      <c r="R45" s="285"/>
      <c r="S45" s="182"/>
      <c r="T45" s="285"/>
      <c r="U45" s="182"/>
      <c r="V45" s="285"/>
      <c r="W45" s="292"/>
      <c r="X45" s="185"/>
      <c r="Y45" s="185"/>
      <c r="Z45" s="185"/>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row>
    <row r="46" spans="1:53" s="197" customFormat="1" ht="21" customHeight="1" thickBot="1">
      <c r="B46" s="182"/>
      <c r="C46" s="824" t="s">
        <v>151</v>
      </c>
      <c r="D46" s="824"/>
      <c r="E46" s="260">
        <v>5</v>
      </c>
      <c r="F46" s="106"/>
      <c r="G46" s="104">
        <f t="shared" si="4"/>
        <v>20</v>
      </c>
      <c r="H46" s="106"/>
      <c r="I46" s="239" t="s">
        <v>50</v>
      </c>
      <c r="J46" s="228">
        <f t="shared" si="5"/>
        <v>0</v>
      </c>
      <c r="K46" s="145">
        <f t="shared" si="6"/>
        <v>0</v>
      </c>
      <c r="M46" s="328" t="s">
        <v>63</v>
      </c>
      <c r="N46" s="294"/>
      <c r="O46" s="943" t="s">
        <v>61</v>
      </c>
      <c r="P46" s="944"/>
      <c r="Q46" s="944"/>
      <c r="R46" s="944"/>
      <c r="S46" s="944"/>
      <c r="T46" s="944"/>
      <c r="U46" s="944"/>
      <c r="V46" s="945"/>
      <c r="W46" s="285"/>
      <c r="X46" s="185"/>
      <c r="Y46" s="185"/>
      <c r="Z46" s="185"/>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row>
    <row r="47" spans="1:53" s="197" customFormat="1" ht="20.100000000000001" customHeight="1">
      <c r="B47" s="182"/>
      <c r="C47" s="643" t="s">
        <v>157</v>
      </c>
      <c r="D47" s="295" t="s">
        <v>56</v>
      </c>
      <c r="E47" s="182"/>
      <c r="F47" s="278"/>
      <c r="G47" s="124">
        <f>MAX(G40:G46)</f>
        <v>20</v>
      </c>
      <c r="H47" s="278"/>
      <c r="I47" s="126">
        <f>MAX(J40:J46)</f>
        <v>4</v>
      </c>
      <c r="J47" s="277"/>
      <c r="K47" s="145"/>
      <c r="M47" s="921" t="s">
        <v>62</v>
      </c>
      <c r="N47" s="296"/>
      <c r="O47" s="854">
        <f>IF(AA25=0,0,VLOOKUP(O43,Lookups!A2:C10,IF(O46="Industrial",2,3),TRUE))</f>
        <v>3</v>
      </c>
      <c r="P47" s="854"/>
      <c r="Q47" s="854"/>
      <c r="R47" s="854"/>
      <c r="S47" s="854"/>
      <c r="T47" s="854"/>
      <c r="U47" s="854"/>
      <c r="V47" s="855"/>
      <c r="W47" s="285"/>
      <c r="X47" s="185"/>
      <c r="Y47" s="185"/>
      <c r="Z47" s="185"/>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row>
    <row r="48" spans="1:53" s="197" customFormat="1" ht="20.100000000000001" customHeight="1" thickBot="1">
      <c r="B48" s="182"/>
      <c r="C48" s="182"/>
      <c r="D48" s="268"/>
      <c r="E48" s="182"/>
      <c r="F48" s="278"/>
      <c r="G48" s="278"/>
      <c r="H48" s="278"/>
      <c r="I48" s="297"/>
      <c r="J48" s="277"/>
      <c r="K48" s="145"/>
      <c r="M48" s="922"/>
      <c r="N48" s="298"/>
      <c r="O48" s="856"/>
      <c r="P48" s="856"/>
      <c r="Q48" s="856"/>
      <c r="R48" s="856"/>
      <c r="S48" s="856"/>
      <c r="T48" s="856"/>
      <c r="U48" s="856"/>
      <c r="V48" s="857"/>
      <c r="W48" s="285"/>
      <c r="X48" s="185"/>
      <c r="Y48" s="185"/>
      <c r="Z48" s="185"/>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row>
    <row r="49" spans="1:54" s="197" customFormat="1" ht="56.25">
      <c r="A49" s="223">
        <v>2</v>
      </c>
      <c r="B49" s="224"/>
      <c r="C49" s="283" t="s">
        <v>159</v>
      </c>
      <c r="D49" s="255"/>
      <c r="E49" s="182"/>
      <c r="F49" s="256"/>
      <c r="G49" s="257" t="s">
        <v>3</v>
      </c>
      <c r="H49" s="256"/>
      <c r="I49" s="258"/>
      <c r="J49" s="228"/>
      <c r="K49" s="145"/>
      <c r="L49" s="182"/>
      <c r="M49" s="299"/>
      <c r="N49" s="182"/>
      <c r="O49" s="909" t="str">
        <f>IF(AA25=0,AG15,"")</f>
        <v/>
      </c>
      <c r="P49" s="909"/>
      <c r="Q49" s="909"/>
      <c r="R49" s="909"/>
      <c r="S49" s="909"/>
      <c r="T49" s="909"/>
      <c r="U49" s="909"/>
      <c r="V49" s="909"/>
      <c r="W49" s="184"/>
      <c r="X49" s="185"/>
      <c r="Y49" s="185"/>
      <c r="Z49" s="185"/>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row>
    <row r="50" spans="1:54" s="197" customFormat="1" ht="15.75">
      <c r="B50" s="182"/>
      <c r="C50" s="891" t="s">
        <v>34</v>
      </c>
      <c r="D50" s="892"/>
      <c r="E50" s="228">
        <v>0</v>
      </c>
      <c r="F50" s="300"/>
      <c r="G50" s="107">
        <f>E50*$A$49</f>
        <v>0</v>
      </c>
      <c r="H50" s="107"/>
      <c r="I50" s="239" t="s">
        <v>50</v>
      </c>
      <c r="J50" s="228">
        <f>IF(I50="Y",G50,0)</f>
        <v>0</v>
      </c>
      <c r="K50" s="145">
        <f>IF(I50="Y",1,0)</f>
        <v>0</v>
      </c>
      <c r="L50" s="182"/>
      <c r="M50" s="182"/>
      <c r="N50" s="182"/>
      <c r="O50" s="182"/>
      <c r="P50" s="182"/>
      <c r="Q50" s="182"/>
      <c r="R50" s="184"/>
      <c r="S50" s="182"/>
      <c r="T50" s="184"/>
      <c r="U50" s="182"/>
      <c r="V50" s="184"/>
      <c r="W50" s="184"/>
      <c r="X50" s="185"/>
      <c r="Y50" s="185"/>
      <c r="Z50" s="185"/>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row>
    <row r="51" spans="1:54" s="197" customFormat="1" ht="15.75">
      <c r="B51" s="182"/>
      <c r="C51" s="891" t="s">
        <v>27</v>
      </c>
      <c r="D51" s="892"/>
      <c r="E51" s="228">
        <v>5</v>
      </c>
      <c r="F51" s="300"/>
      <c r="G51" s="107">
        <v>6</v>
      </c>
      <c r="H51" s="107"/>
      <c r="I51" s="239" t="s">
        <v>49</v>
      </c>
      <c r="J51" s="228">
        <f>IF(I51="Y",G51,0)</f>
        <v>6</v>
      </c>
      <c r="K51" s="145">
        <f>IF(I51="Y",1,0)</f>
        <v>1</v>
      </c>
      <c r="L51" s="182"/>
      <c r="M51" s="182"/>
      <c r="N51" s="182"/>
      <c r="O51" s="182"/>
      <c r="P51" s="182"/>
      <c r="Q51" s="182"/>
      <c r="R51" s="184"/>
      <c r="S51" s="182"/>
      <c r="T51" s="184"/>
      <c r="U51" s="182"/>
      <c r="V51" s="184"/>
      <c r="W51" s="184"/>
      <c r="X51" s="185"/>
      <c r="Y51" s="185"/>
      <c r="Z51" s="185"/>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row>
    <row r="52" spans="1:54" s="197" customFormat="1" ht="31.5" customHeight="1">
      <c r="B52" s="182"/>
      <c r="C52" s="910" t="s">
        <v>91</v>
      </c>
      <c r="D52" s="911"/>
      <c r="E52" s="228"/>
      <c r="F52" s="300"/>
      <c r="G52" s="107">
        <v>10</v>
      </c>
      <c r="H52" s="107"/>
      <c r="I52" s="239" t="s">
        <v>50</v>
      </c>
      <c r="J52" s="228">
        <f>IF(I52="Y",G52,0)</f>
        <v>0</v>
      </c>
      <c r="K52" s="145">
        <f>IF(I52="Y",1,0)</f>
        <v>0</v>
      </c>
      <c r="L52" s="182"/>
      <c r="M52" s="182"/>
      <c r="N52" s="182"/>
      <c r="O52" s="182"/>
      <c r="P52" s="182"/>
      <c r="Q52" s="182"/>
      <c r="R52" s="184"/>
      <c r="S52" s="182"/>
      <c r="T52" s="184"/>
      <c r="U52" s="182"/>
      <c r="V52" s="184"/>
      <c r="W52" s="184"/>
      <c r="X52" s="185"/>
      <c r="Y52" s="185"/>
      <c r="Z52" s="185"/>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row>
    <row r="53" spans="1:54" s="197" customFormat="1" ht="15.75">
      <c r="B53" s="182"/>
      <c r="C53" s="643" t="s">
        <v>157</v>
      </c>
      <c r="D53" s="124" t="s">
        <v>56</v>
      </c>
      <c r="E53" s="182"/>
      <c r="F53" s="278"/>
      <c r="G53" s="124">
        <f>MAX(G50:G52)</f>
        <v>10</v>
      </c>
      <c r="H53" s="278"/>
      <c r="I53" s="125">
        <f>MAX(J50:J52)</f>
        <v>6</v>
      </c>
      <c r="J53" s="228"/>
      <c r="K53" s="145"/>
      <c r="L53" s="182"/>
      <c r="M53" s="182"/>
      <c r="N53" s="182"/>
      <c r="O53" s="182"/>
      <c r="P53" s="182"/>
      <c r="Q53" s="182"/>
      <c r="R53" s="184"/>
      <c r="S53" s="182"/>
      <c r="T53" s="184"/>
      <c r="U53" s="182"/>
      <c r="V53" s="184"/>
      <c r="W53" s="184"/>
      <c r="X53" s="185"/>
      <c r="Y53" s="185"/>
      <c r="Z53" s="185"/>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row>
    <row r="54" spans="1:54" s="197" customFormat="1" ht="15" customHeight="1">
      <c r="B54" s="182"/>
      <c r="C54" s="182"/>
      <c r="D54" s="124"/>
      <c r="E54" s="182"/>
      <c r="F54" s="262"/>
      <c r="G54" s="262"/>
      <c r="H54" s="262"/>
      <c r="I54" s="262"/>
      <c r="J54" s="228"/>
      <c r="K54" s="145"/>
      <c r="L54" s="182"/>
      <c r="M54" s="182"/>
      <c r="N54" s="182"/>
      <c r="O54" s="182"/>
      <c r="P54" s="182"/>
      <c r="Q54" s="182"/>
      <c r="R54" s="184"/>
      <c r="S54" s="182"/>
      <c r="T54" s="184"/>
      <c r="U54" s="182"/>
      <c r="V54" s="184"/>
      <c r="W54" s="184"/>
      <c r="X54" s="185"/>
      <c r="Y54" s="185"/>
      <c r="Z54" s="185"/>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row>
    <row r="55" spans="1:54" ht="15.75">
      <c r="C55" s="301"/>
      <c r="D55" s="302" t="s">
        <v>57</v>
      </c>
      <c r="E55" s="303"/>
      <c r="F55" s="304"/>
      <c r="G55" s="127">
        <f>G14+G26+G32+G37+G47+G53</f>
        <v>70</v>
      </c>
      <c r="H55" s="304"/>
      <c r="I55" s="127">
        <f>I14+I26+I32+I37+I47+I53</f>
        <v>50</v>
      </c>
      <c r="J55" s="305"/>
      <c r="K55" s="306"/>
      <c r="L55" s="219"/>
      <c r="M55" s="219"/>
      <c r="N55" s="219"/>
      <c r="O55" s="219"/>
      <c r="P55" s="219"/>
      <c r="Q55" s="219"/>
      <c r="R55" s="219"/>
      <c r="S55" s="219"/>
      <c r="T55" s="219"/>
      <c r="U55" s="219"/>
      <c r="V55" s="219"/>
      <c r="W55" s="307"/>
      <c r="X55" s="308"/>
      <c r="Y55" s="308"/>
      <c r="Z55" s="308"/>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row>
    <row r="56" spans="1:54" ht="15.75">
      <c r="C56" s="301"/>
      <c r="D56" s="302"/>
      <c r="E56" s="303"/>
      <c r="F56" s="304"/>
      <c r="G56" s="127"/>
      <c r="H56" s="304"/>
      <c r="I56" s="127"/>
      <c r="J56" s="305"/>
      <c r="K56" s="306"/>
      <c r="L56" s="219"/>
      <c r="M56" s="219"/>
      <c r="N56" s="219"/>
      <c r="O56" s="219"/>
      <c r="P56" s="219"/>
      <c r="Q56" s="219"/>
      <c r="R56" s="219"/>
      <c r="S56" s="219"/>
      <c r="T56" s="219"/>
      <c r="U56" s="219"/>
      <c r="V56" s="219"/>
      <c r="W56" s="307"/>
      <c r="X56" s="308"/>
      <c r="Y56" s="308"/>
      <c r="Z56" s="308"/>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row>
    <row r="57" spans="1:54">
      <c r="C57" s="309"/>
      <c r="D57" s="309"/>
      <c r="E57" s="309"/>
      <c r="F57" s="309"/>
      <c r="G57" s="309"/>
      <c r="H57" s="309"/>
      <c r="I57" s="309"/>
      <c r="J57" s="219"/>
      <c r="K57" s="310"/>
      <c r="L57" s="219"/>
      <c r="M57" s="219"/>
      <c r="N57" s="219"/>
      <c r="O57" s="219"/>
      <c r="P57" s="219"/>
      <c r="Q57" s="219"/>
      <c r="R57" s="307"/>
      <c r="S57" s="219"/>
      <c r="T57" s="307"/>
      <c r="U57" s="219"/>
      <c r="V57" s="307"/>
      <c r="W57" s="307"/>
      <c r="X57" s="308"/>
      <c r="Y57" s="308"/>
      <c r="Z57" s="308"/>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row>
    <row r="58" spans="1:54" ht="18.75">
      <c r="C58" s="283" t="s">
        <v>99</v>
      </c>
      <c r="D58" s="219"/>
      <c r="E58" s="219"/>
      <c r="F58" s="219"/>
      <c r="G58" s="219"/>
      <c r="H58" s="219"/>
      <c r="I58" s="219"/>
      <c r="J58" s="219"/>
      <c r="K58" s="310"/>
      <c r="L58" s="219"/>
      <c r="M58" s="219"/>
      <c r="N58" s="219"/>
      <c r="O58" s="219"/>
      <c r="P58" s="219"/>
      <c r="Q58" s="219"/>
      <c r="R58" s="307"/>
      <c r="S58" s="219"/>
      <c r="T58" s="307"/>
      <c r="U58" s="219"/>
      <c r="V58" s="307"/>
      <c r="W58" s="307"/>
      <c r="X58" s="308"/>
      <c r="Y58" s="308"/>
      <c r="Z58" s="308"/>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row>
    <row r="59" spans="1:54" ht="37.5" customHeight="1">
      <c r="C59" s="900" t="s">
        <v>98</v>
      </c>
      <c r="D59" s="900"/>
      <c r="E59" s="260">
        <v>0</v>
      </c>
      <c r="F59" s="311"/>
      <c r="G59" s="160"/>
      <c r="H59" s="159"/>
      <c r="I59" s="219"/>
      <c r="J59" s="219"/>
      <c r="K59" s="310"/>
      <c r="L59" s="219"/>
      <c r="M59" s="219"/>
      <c r="N59" s="219"/>
      <c r="O59" s="219"/>
      <c r="P59" s="219"/>
      <c r="Q59" s="219"/>
      <c r="R59" s="307"/>
      <c r="S59" s="219"/>
      <c r="T59" s="307"/>
      <c r="U59" s="219"/>
      <c r="V59" s="307"/>
      <c r="W59" s="307"/>
      <c r="X59" s="308"/>
      <c r="Y59" s="308"/>
      <c r="Z59" s="308"/>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row>
    <row r="60" spans="1:54" ht="15.75">
      <c r="C60" s="361" t="s">
        <v>130</v>
      </c>
      <c r="D60" s="313"/>
      <c r="E60" s="260"/>
      <c r="F60" s="159"/>
      <c r="G60" s="160"/>
      <c r="H60" s="159"/>
      <c r="I60" s="219"/>
      <c r="J60" s="219"/>
      <c r="K60" s="310"/>
      <c r="L60" s="219"/>
      <c r="M60" s="219"/>
      <c r="N60" s="219"/>
      <c r="O60" s="219"/>
      <c r="P60" s="219"/>
      <c r="Q60" s="219"/>
      <c r="R60" s="307"/>
      <c r="S60" s="219"/>
      <c r="T60" s="307"/>
      <c r="U60" s="219"/>
      <c r="V60" s="307"/>
      <c r="W60" s="307"/>
      <c r="X60" s="308"/>
      <c r="Y60" s="308"/>
      <c r="Z60" s="308"/>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row>
    <row r="61" spans="1:54" ht="15.75">
      <c r="C61" s="880"/>
      <c r="D61" s="881"/>
      <c r="E61" s="260"/>
      <c r="F61" s="159"/>
      <c r="G61" s="160"/>
      <c r="H61" s="159"/>
      <c r="I61" s="219"/>
      <c r="J61" s="219"/>
      <c r="K61" s="310"/>
      <c r="L61" s="219"/>
      <c r="M61" s="219"/>
      <c r="N61" s="219"/>
      <c r="O61" s="219"/>
      <c r="P61" s="219"/>
      <c r="Q61" s="219"/>
      <c r="R61" s="307"/>
      <c r="S61" s="219"/>
      <c r="T61" s="307"/>
      <c r="U61" s="219"/>
      <c r="V61" s="307"/>
      <c r="W61" s="307"/>
      <c r="X61" s="308"/>
      <c r="Y61" s="308"/>
      <c r="Z61" s="308"/>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row>
    <row r="62" spans="1:54" ht="15.75">
      <c r="C62" s="880"/>
      <c r="D62" s="920"/>
      <c r="E62" s="219"/>
      <c r="F62" s="219"/>
      <c r="G62" s="314"/>
      <c r="H62" s="219"/>
      <c r="I62" s="219"/>
      <c r="J62" s="219"/>
      <c r="K62" s="310"/>
      <c r="L62" s="219"/>
      <c r="M62" s="219"/>
      <c r="N62" s="219"/>
      <c r="O62" s="219"/>
      <c r="P62" s="219"/>
      <c r="Q62" s="219"/>
      <c r="R62" s="307"/>
      <c r="S62" s="219"/>
      <c r="T62" s="307"/>
      <c r="U62" s="219"/>
      <c r="V62" s="307"/>
      <c r="W62" s="307"/>
      <c r="X62" s="308"/>
      <c r="Y62" s="308"/>
      <c r="Z62" s="308"/>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row>
    <row r="63" spans="1:54" ht="15.75">
      <c r="C63" s="900" t="s">
        <v>103</v>
      </c>
      <c r="D63" s="900"/>
      <c r="E63" s="219"/>
      <c r="F63" s="219"/>
      <c r="G63" s="314"/>
      <c r="H63" s="219"/>
      <c r="I63" s="219"/>
      <c r="J63" s="219"/>
      <c r="K63" s="310"/>
      <c r="L63" s="219"/>
      <c r="M63" s="219"/>
      <c r="N63" s="219"/>
      <c r="O63" s="219"/>
      <c r="P63" s="219"/>
      <c r="Q63" s="219"/>
      <c r="R63" s="307"/>
      <c r="S63" s="219"/>
      <c r="T63" s="307"/>
      <c r="U63" s="219"/>
      <c r="V63" s="307"/>
      <c r="W63" s="307"/>
      <c r="X63" s="308"/>
      <c r="Y63" s="308"/>
      <c r="Z63" s="308"/>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row>
    <row r="64" spans="1:54" ht="15.75">
      <c r="C64" s="900" t="s">
        <v>104</v>
      </c>
      <c r="D64" s="900"/>
      <c r="E64" s="260">
        <v>0</v>
      </c>
      <c r="F64" s="311"/>
      <c r="G64" s="160"/>
      <c r="H64" s="158"/>
      <c r="I64" s="239" t="s">
        <v>49</v>
      </c>
      <c r="J64" s="219"/>
      <c r="K64" s="310"/>
      <c r="L64" s="219"/>
      <c r="M64" s="219"/>
      <c r="N64" s="219"/>
      <c r="O64" s="219"/>
      <c r="P64" s="219"/>
      <c r="Q64" s="219"/>
      <c r="R64" s="307"/>
      <c r="S64" s="219"/>
      <c r="T64" s="307"/>
      <c r="U64" s="219"/>
      <c r="V64" s="307"/>
      <c r="W64" s="307"/>
      <c r="X64" s="308"/>
      <c r="Y64" s="308"/>
      <c r="Z64" s="308"/>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row>
    <row r="65" spans="3:54" ht="36" customHeight="1">
      <c r="C65" s="900" t="s">
        <v>111</v>
      </c>
      <c r="D65" s="900"/>
      <c r="E65" s="260"/>
      <c r="F65" s="311"/>
      <c r="G65" s="160"/>
      <c r="H65" s="158"/>
      <c r="I65" s="239" t="s">
        <v>50</v>
      </c>
      <c r="J65" s="219"/>
      <c r="K65" s="310"/>
      <c r="L65" s="219"/>
      <c r="M65" s="219"/>
      <c r="N65" s="219"/>
      <c r="O65" s="219"/>
      <c r="P65" s="219"/>
      <c r="Q65" s="219"/>
      <c r="R65" s="307"/>
      <c r="S65" s="219"/>
      <c r="T65" s="307"/>
      <c r="U65" s="219"/>
      <c r="V65" s="307"/>
      <c r="W65" s="307"/>
      <c r="X65" s="308"/>
      <c r="Y65" s="308"/>
      <c r="Z65" s="308"/>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row>
    <row r="66" spans="3:54" ht="15.75">
      <c r="C66" s="910" t="s">
        <v>105</v>
      </c>
      <c r="D66" s="911"/>
      <c r="E66" s="260"/>
      <c r="F66" s="311"/>
      <c r="G66" s="160"/>
      <c r="H66" s="158"/>
      <c r="I66" s="239" t="s">
        <v>50</v>
      </c>
      <c r="J66" s="219"/>
      <c r="K66" s="310"/>
      <c r="L66" s="219"/>
      <c r="M66" s="219"/>
      <c r="N66" s="219"/>
      <c r="O66" s="219"/>
      <c r="P66" s="219"/>
      <c r="Q66" s="219"/>
      <c r="R66" s="307"/>
      <c r="S66" s="219"/>
      <c r="T66" s="307"/>
      <c r="U66" s="219"/>
      <c r="V66" s="307"/>
      <c r="W66" s="307"/>
      <c r="X66" s="308"/>
      <c r="Y66" s="308"/>
      <c r="Z66" s="308"/>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row>
    <row r="67" spans="3:54" ht="15.75">
      <c r="C67" s="916" t="s">
        <v>106</v>
      </c>
      <c r="D67" s="917"/>
      <c r="E67" s="260"/>
      <c r="F67" s="311"/>
      <c r="G67" s="160"/>
      <c r="H67" s="158"/>
      <c r="I67" s="498" t="s">
        <v>49</v>
      </c>
      <c r="J67" s="219"/>
      <c r="K67" s="310"/>
      <c r="L67" s="219"/>
      <c r="M67" s="219"/>
      <c r="N67" s="219"/>
      <c r="O67" s="219"/>
      <c r="P67" s="219"/>
      <c r="Q67" s="219"/>
      <c r="R67" s="307"/>
      <c r="S67" s="219"/>
      <c r="T67" s="307"/>
      <c r="U67" s="219"/>
      <c r="V67" s="307"/>
      <c r="W67" s="307"/>
      <c r="X67" s="308"/>
      <c r="Y67" s="308"/>
      <c r="Z67" s="308"/>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row>
    <row r="68" spans="3:54" ht="15.75">
      <c r="C68" s="900" t="s">
        <v>94</v>
      </c>
      <c r="D68" s="900"/>
      <c r="E68" s="260"/>
      <c r="F68" s="311"/>
      <c r="G68" s="500" t="s">
        <v>131</v>
      </c>
      <c r="H68" s="499"/>
      <c r="I68" s="499"/>
      <c r="J68" s="499"/>
      <c r="K68" s="499"/>
      <c r="L68" s="219"/>
      <c r="M68" s="219"/>
      <c r="N68" s="219"/>
      <c r="O68" s="219"/>
      <c r="P68" s="219"/>
      <c r="Q68" s="219"/>
      <c r="R68" s="307"/>
      <c r="S68" s="219"/>
      <c r="T68" s="307"/>
      <c r="U68" s="219"/>
      <c r="V68" s="307"/>
      <c r="W68" s="307"/>
      <c r="X68" s="308"/>
      <c r="Y68" s="308"/>
      <c r="Z68" s="308"/>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row>
    <row r="69" spans="3:54" ht="31.5" customHeight="1">
      <c r="C69" s="910" t="s">
        <v>102</v>
      </c>
      <c r="D69" s="911"/>
      <c r="E69" s="260"/>
      <c r="F69" s="311"/>
      <c r="G69" s="160"/>
      <c r="H69" s="159"/>
      <c r="I69" s="159"/>
      <c r="J69" s="219"/>
      <c r="K69" s="310"/>
      <c r="L69" s="219"/>
      <c r="M69" s="219"/>
      <c r="N69" s="219"/>
      <c r="O69" s="219"/>
      <c r="P69" s="219"/>
      <c r="Q69" s="219"/>
      <c r="R69" s="307"/>
      <c r="S69" s="219"/>
      <c r="T69" s="307"/>
      <c r="U69" s="219"/>
      <c r="V69" s="307"/>
      <c r="W69" s="307"/>
      <c r="X69" s="308"/>
      <c r="Y69" s="308"/>
      <c r="Z69" s="308"/>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row>
    <row r="70" spans="3:54" ht="15.75">
      <c r="C70" s="916" t="s">
        <v>107</v>
      </c>
      <c r="D70" s="917"/>
      <c r="E70" s="260"/>
      <c r="F70" s="311"/>
      <c r="G70" s="946" t="s">
        <v>131</v>
      </c>
      <c r="H70" s="946"/>
      <c r="I70" s="946"/>
      <c r="J70" s="946"/>
      <c r="K70" s="946"/>
      <c r="L70" s="219"/>
      <c r="M70" s="219"/>
      <c r="N70" s="219"/>
      <c r="O70" s="219"/>
      <c r="P70" s="219"/>
      <c r="Q70" s="219"/>
      <c r="R70" s="307"/>
      <c r="S70" s="219"/>
      <c r="T70" s="307"/>
      <c r="U70" s="219"/>
      <c r="V70" s="307"/>
      <c r="W70" s="307"/>
      <c r="X70" s="308"/>
      <c r="Y70" s="308"/>
      <c r="Z70" s="308"/>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row>
    <row r="71" spans="3:54" ht="15.75">
      <c r="C71" s="900" t="s">
        <v>108</v>
      </c>
      <c r="D71" s="900"/>
      <c r="E71" s="260"/>
      <c r="F71" s="311"/>
      <c r="G71" s="946" t="s">
        <v>131</v>
      </c>
      <c r="H71" s="946"/>
      <c r="I71" s="946"/>
      <c r="J71" s="946"/>
      <c r="K71" s="946"/>
      <c r="L71" s="219"/>
      <c r="M71" s="219"/>
      <c r="N71" s="219"/>
      <c r="O71" s="219"/>
      <c r="P71" s="219"/>
      <c r="Q71" s="219"/>
      <c r="R71" s="307"/>
      <c r="S71" s="219"/>
      <c r="T71" s="307"/>
      <c r="U71" s="219"/>
      <c r="V71" s="307"/>
      <c r="W71" s="307"/>
      <c r="X71" s="308"/>
      <c r="Y71" s="308"/>
      <c r="Z71" s="308"/>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row>
    <row r="72" spans="3:54" ht="15.75">
      <c r="C72" s="900" t="s">
        <v>109</v>
      </c>
      <c r="D72" s="900"/>
      <c r="E72" s="260"/>
      <c r="F72" s="311"/>
      <c r="G72" s="946" t="s">
        <v>131</v>
      </c>
      <c r="H72" s="946"/>
      <c r="I72" s="946"/>
      <c r="J72" s="946"/>
      <c r="K72" s="946"/>
      <c r="L72" s="219"/>
      <c r="M72" s="219"/>
      <c r="N72" s="219"/>
      <c r="O72" s="219"/>
      <c r="P72" s="219"/>
      <c r="Q72" s="219"/>
      <c r="R72" s="307"/>
      <c r="S72" s="219"/>
      <c r="T72" s="307"/>
      <c r="U72" s="219"/>
      <c r="V72" s="307"/>
      <c r="W72" s="307"/>
      <c r="X72" s="308"/>
      <c r="Y72" s="308"/>
      <c r="Z72" s="308"/>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row>
    <row r="73" spans="3:54" ht="15.75">
      <c r="C73" s="948" t="s">
        <v>110</v>
      </c>
      <c r="D73" s="948"/>
      <c r="E73" s="260"/>
      <c r="F73" s="311"/>
      <c r="G73" s="950" t="s">
        <v>131</v>
      </c>
      <c r="H73" s="950"/>
      <c r="I73" s="950"/>
      <c r="J73" s="950"/>
      <c r="K73" s="950"/>
      <c r="L73" s="219"/>
      <c r="M73" s="219"/>
      <c r="N73" s="219"/>
      <c r="O73" s="219"/>
      <c r="P73" s="219"/>
      <c r="Q73" s="219"/>
      <c r="R73" s="307"/>
      <c r="S73" s="219"/>
      <c r="T73" s="307"/>
      <c r="U73" s="219"/>
      <c r="V73" s="307"/>
      <c r="W73" s="307"/>
      <c r="X73" s="308"/>
      <c r="Y73" s="308"/>
      <c r="Z73" s="308"/>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row>
    <row r="74" spans="3:54" ht="15.75">
      <c r="C74" s="949" t="s">
        <v>132</v>
      </c>
      <c r="D74" s="949"/>
      <c r="E74" s="501"/>
      <c r="F74" s="504"/>
      <c r="G74" s="946" t="s">
        <v>131</v>
      </c>
      <c r="H74" s="946"/>
      <c r="I74" s="946"/>
      <c r="J74" s="946"/>
      <c r="K74" s="946"/>
      <c r="L74" s="219"/>
      <c r="M74" s="219"/>
      <c r="N74" s="219"/>
      <c r="O74" s="219"/>
      <c r="P74" s="219"/>
      <c r="Q74" s="219"/>
      <c r="R74" s="307"/>
      <c r="S74" s="219"/>
      <c r="T74" s="307"/>
      <c r="U74" s="219"/>
      <c r="V74" s="307"/>
      <c r="W74" s="307"/>
      <c r="X74" s="308"/>
      <c r="Y74" s="308"/>
      <c r="Z74" s="308"/>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row>
    <row r="75" spans="3:54" ht="17.25" customHeight="1">
      <c r="C75" s="502"/>
      <c r="D75" s="502"/>
      <c r="E75" s="502"/>
      <c r="F75" s="503"/>
      <c r="G75" s="502"/>
      <c r="H75" s="502"/>
      <c r="I75" s="502"/>
      <c r="J75" s="219"/>
      <c r="K75" s="315"/>
      <c r="L75" s="316"/>
      <c r="M75" s="219"/>
      <c r="N75" s="219"/>
      <c r="O75" s="219"/>
      <c r="P75" s="219"/>
      <c r="Q75" s="219"/>
      <c r="R75" s="307"/>
      <c r="S75" s="219"/>
      <c r="T75" s="307"/>
      <c r="U75" s="219"/>
      <c r="V75" s="307"/>
      <c r="W75" s="307"/>
      <c r="X75" s="308"/>
      <c r="Y75" s="308"/>
      <c r="Z75" s="308"/>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row>
    <row r="76" spans="3:54" ht="30.75" customHeight="1">
      <c r="C76" s="928"/>
      <c r="D76" s="928"/>
      <c r="E76" s="928"/>
      <c r="F76" s="928"/>
      <c r="G76" s="928"/>
      <c r="H76" s="928"/>
      <c r="I76" s="928"/>
      <c r="J76" s="219"/>
      <c r="K76" s="315"/>
      <c r="L76" s="316"/>
      <c r="M76" s="219"/>
      <c r="N76" s="219"/>
      <c r="O76" s="219"/>
      <c r="P76" s="219"/>
      <c r="Q76" s="219"/>
      <c r="R76" s="307"/>
      <c r="S76" s="219"/>
      <c r="T76" s="307"/>
      <c r="U76" s="219"/>
      <c r="V76" s="307"/>
      <c r="W76" s="307"/>
      <c r="X76" s="308"/>
      <c r="Y76" s="308"/>
      <c r="Z76" s="308"/>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row>
    <row r="77" spans="3:54" ht="30" customHeight="1">
      <c r="C77" s="947"/>
      <c r="D77" s="947"/>
      <c r="E77" s="947"/>
      <c r="F77" s="947"/>
      <c r="G77" s="947"/>
      <c r="H77" s="947"/>
      <c r="I77" s="947"/>
      <c r="J77" s="219"/>
      <c r="K77" s="315"/>
      <c r="L77" s="316"/>
      <c r="M77" s="219"/>
      <c r="N77" s="219"/>
      <c r="O77" s="219"/>
      <c r="P77" s="219"/>
      <c r="Q77" s="219"/>
      <c r="R77" s="307"/>
      <c r="S77" s="219"/>
      <c r="T77" s="307"/>
      <c r="U77" s="219"/>
      <c r="V77" s="307"/>
      <c r="W77" s="307"/>
      <c r="X77" s="308"/>
      <c r="Y77" s="308"/>
      <c r="Z77" s="308"/>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row>
    <row r="78" spans="3:54">
      <c r="C78" s="219"/>
      <c r="D78" s="219"/>
      <c r="E78" s="219"/>
      <c r="F78" s="219"/>
      <c r="G78" s="219"/>
      <c r="H78" s="219"/>
      <c r="I78" s="219"/>
      <c r="J78" s="219"/>
      <c r="K78" s="315"/>
      <c r="L78" s="316"/>
      <c r="M78" s="219"/>
      <c r="N78" s="219"/>
      <c r="O78" s="219"/>
      <c r="P78" s="219"/>
      <c r="Q78" s="219"/>
      <c r="R78" s="307"/>
      <c r="S78" s="219"/>
      <c r="T78" s="307"/>
      <c r="U78" s="219"/>
      <c r="V78" s="307"/>
      <c r="W78" s="307"/>
      <c r="X78" s="308"/>
      <c r="Y78" s="308"/>
      <c r="Z78" s="308"/>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row>
    <row r="79" spans="3:54">
      <c r="C79" s="219"/>
      <c r="D79" s="219"/>
      <c r="E79" s="219"/>
      <c r="F79" s="219"/>
      <c r="G79" s="219"/>
      <c r="H79" s="219"/>
      <c r="I79" s="219"/>
      <c r="J79" s="219"/>
      <c r="K79" s="315"/>
      <c r="L79" s="316"/>
      <c r="M79" s="219"/>
      <c r="N79" s="219"/>
      <c r="O79" s="219"/>
      <c r="P79" s="219"/>
      <c r="Q79" s="219"/>
      <c r="R79" s="307"/>
      <c r="S79" s="219"/>
      <c r="T79" s="307"/>
      <c r="U79" s="219"/>
      <c r="V79" s="307"/>
      <c r="W79" s="307"/>
      <c r="X79" s="308"/>
      <c r="Y79" s="308"/>
      <c r="Z79" s="308"/>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row>
    <row r="80" spans="3:54">
      <c r="C80" s="219"/>
      <c r="D80" s="219"/>
      <c r="E80" s="219"/>
      <c r="F80" s="219"/>
      <c r="G80" s="219"/>
      <c r="H80" s="219"/>
      <c r="I80" s="219"/>
      <c r="J80" s="219"/>
      <c r="K80" s="315"/>
      <c r="L80" s="316"/>
      <c r="M80" s="219"/>
      <c r="N80" s="219"/>
      <c r="O80" s="219"/>
      <c r="P80" s="219"/>
      <c r="Q80" s="219"/>
      <c r="R80" s="307"/>
      <c r="S80" s="219"/>
      <c r="T80" s="307"/>
      <c r="U80" s="219"/>
      <c r="V80" s="307"/>
      <c r="W80" s="307"/>
      <c r="X80" s="308"/>
      <c r="Y80" s="308"/>
      <c r="Z80" s="308"/>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row>
    <row r="81" spans="3:54" s="181" customFormat="1">
      <c r="C81" s="219"/>
      <c r="D81" s="219"/>
      <c r="E81" s="317"/>
      <c r="F81" s="317"/>
      <c r="G81" s="317"/>
      <c r="H81" s="317"/>
      <c r="I81" s="317"/>
      <c r="J81" s="317"/>
      <c r="K81" s="315"/>
      <c r="L81" s="316"/>
      <c r="M81" s="219"/>
      <c r="N81" s="219"/>
      <c r="O81" s="219"/>
      <c r="P81" s="219"/>
      <c r="Q81" s="219"/>
      <c r="R81" s="307"/>
      <c r="S81" s="219"/>
      <c r="T81" s="307"/>
      <c r="U81" s="219"/>
      <c r="V81" s="307"/>
      <c r="W81" s="307"/>
      <c r="X81" s="308"/>
      <c r="Y81" s="308"/>
      <c r="Z81" s="308"/>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row>
    <row r="82" spans="3:54" s="181" customFormat="1">
      <c r="C82" s="219"/>
      <c r="D82" s="219"/>
      <c r="E82" s="317"/>
      <c r="F82" s="317"/>
      <c r="G82" s="317"/>
      <c r="H82" s="317"/>
      <c r="I82" s="317"/>
      <c r="J82" s="317"/>
      <c r="K82" s="315"/>
      <c r="L82" s="316"/>
      <c r="M82" s="219"/>
      <c r="N82" s="219"/>
      <c r="O82" s="219"/>
      <c r="P82" s="219"/>
      <c r="Q82" s="219"/>
      <c r="R82" s="307"/>
      <c r="S82" s="219"/>
      <c r="T82" s="307"/>
      <c r="U82" s="219"/>
      <c r="V82" s="307"/>
      <c r="W82" s="307"/>
      <c r="X82" s="308"/>
      <c r="Y82" s="308"/>
      <c r="Z82" s="308"/>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row>
    <row r="83" spans="3:54" s="181" customFormat="1">
      <c r="C83" s="219"/>
      <c r="D83" s="219"/>
      <c r="E83" s="317"/>
      <c r="F83" s="317"/>
      <c r="G83" s="317"/>
      <c r="H83" s="317"/>
      <c r="I83" s="317"/>
      <c r="J83" s="317"/>
      <c r="K83" s="315"/>
      <c r="L83" s="316"/>
      <c r="M83" s="219"/>
      <c r="N83" s="219"/>
      <c r="O83" s="219"/>
      <c r="P83" s="219"/>
      <c r="Q83" s="219"/>
      <c r="R83" s="307"/>
      <c r="S83" s="219"/>
      <c r="T83" s="307"/>
      <c r="U83" s="219"/>
      <c r="V83" s="307"/>
      <c r="W83" s="307"/>
      <c r="X83" s="308"/>
      <c r="Y83" s="308"/>
      <c r="Z83" s="308"/>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row>
    <row r="84" spans="3:54" s="181" customFormat="1">
      <c r="C84" s="219"/>
      <c r="D84" s="219"/>
      <c r="E84" s="317"/>
      <c r="F84" s="317"/>
      <c r="G84" s="317"/>
      <c r="H84" s="317"/>
      <c r="I84" s="317"/>
      <c r="J84" s="317"/>
      <c r="K84" s="315"/>
      <c r="L84" s="316"/>
      <c r="M84" s="219"/>
      <c r="N84" s="219"/>
      <c r="O84" s="219"/>
      <c r="P84" s="219"/>
      <c r="Q84" s="219"/>
      <c r="R84" s="307"/>
      <c r="S84" s="219"/>
      <c r="T84" s="307"/>
      <c r="U84" s="219"/>
      <c r="V84" s="307"/>
      <c r="W84" s="307"/>
      <c r="X84" s="308"/>
      <c r="Y84" s="308"/>
      <c r="Z84" s="308"/>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row>
    <row r="85" spans="3:54" s="181" customFormat="1">
      <c r="C85" s="219"/>
      <c r="D85" s="219"/>
      <c r="E85" s="317"/>
      <c r="F85" s="317"/>
      <c r="G85" s="317"/>
      <c r="H85" s="317"/>
      <c r="I85" s="317"/>
      <c r="J85" s="317"/>
      <c r="K85" s="315"/>
      <c r="L85" s="316"/>
      <c r="M85" s="219"/>
      <c r="N85" s="219"/>
      <c r="O85" s="219"/>
      <c r="P85" s="219"/>
      <c r="Q85" s="219"/>
      <c r="R85" s="307"/>
      <c r="S85" s="219"/>
      <c r="T85" s="307"/>
      <c r="U85" s="219"/>
      <c r="V85" s="307"/>
      <c r="W85" s="307"/>
      <c r="X85" s="308"/>
      <c r="Y85" s="308"/>
      <c r="Z85" s="308"/>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row>
    <row r="86" spans="3:54" s="181" customFormat="1">
      <c r="C86" s="219"/>
      <c r="D86" s="219"/>
      <c r="E86" s="317"/>
      <c r="F86" s="317"/>
      <c r="G86" s="317"/>
      <c r="H86" s="317"/>
      <c r="I86" s="317"/>
      <c r="J86" s="317"/>
      <c r="K86" s="315"/>
      <c r="L86" s="316"/>
      <c r="M86" s="219"/>
      <c r="N86" s="219"/>
      <c r="O86" s="219"/>
      <c r="P86" s="219"/>
      <c r="Q86" s="219"/>
      <c r="R86" s="307"/>
      <c r="S86" s="219"/>
      <c r="T86" s="307"/>
      <c r="U86" s="219"/>
      <c r="V86" s="307"/>
      <c r="W86" s="307"/>
      <c r="X86" s="308"/>
      <c r="Y86" s="308"/>
      <c r="Z86" s="308"/>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row>
    <row r="87" spans="3:54" s="181" customFormat="1">
      <c r="C87" s="219"/>
      <c r="D87" s="219"/>
      <c r="E87" s="317"/>
      <c r="F87" s="317"/>
      <c r="G87" s="317"/>
      <c r="H87" s="317"/>
      <c r="I87" s="317"/>
      <c r="J87" s="317"/>
      <c r="K87" s="315"/>
      <c r="L87" s="316"/>
      <c r="M87" s="219"/>
      <c r="N87" s="219"/>
      <c r="O87" s="219"/>
      <c r="P87" s="219"/>
      <c r="Q87" s="219"/>
      <c r="R87" s="307"/>
      <c r="S87" s="219"/>
      <c r="T87" s="307"/>
      <c r="U87" s="219"/>
      <c r="V87" s="307"/>
      <c r="W87" s="307"/>
      <c r="X87" s="308"/>
      <c r="Y87" s="308"/>
      <c r="Z87" s="308"/>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row>
    <row r="88" spans="3:54" s="181" customFormat="1">
      <c r="C88" s="219"/>
      <c r="D88" s="219"/>
      <c r="E88" s="317"/>
      <c r="F88" s="317"/>
      <c r="G88" s="317"/>
      <c r="H88" s="317"/>
      <c r="I88" s="317"/>
      <c r="J88" s="317"/>
      <c r="K88" s="315"/>
      <c r="L88" s="316"/>
      <c r="M88" s="219"/>
      <c r="N88" s="219"/>
      <c r="O88" s="219"/>
      <c r="P88" s="219"/>
      <c r="Q88" s="219"/>
      <c r="R88" s="307"/>
      <c r="S88" s="219"/>
      <c r="T88" s="307"/>
      <c r="U88" s="219"/>
      <c r="V88" s="307"/>
      <c r="W88" s="307"/>
      <c r="X88" s="308"/>
      <c r="Y88" s="308"/>
      <c r="Z88" s="308"/>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row>
    <row r="89" spans="3:54" s="181" customFormat="1">
      <c r="C89" s="219"/>
      <c r="D89" s="219"/>
      <c r="E89" s="317"/>
      <c r="F89" s="317"/>
      <c r="G89" s="317"/>
      <c r="H89" s="317"/>
      <c r="I89" s="317"/>
      <c r="J89" s="317"/>
      <c r="K89" s="315"/>
      <c r="L89" s="316"/>
      <c r="M89" s="219"/>
      <c r="N89" s="219"/>
      <c r="O89" s="219"/>
      <c r="P89" s="219"/>
      <c r="Q89" s="219"/>
      <c r="R89" s="307"/>
      <c r="S89" s="219"/>
      <c r="T89" s="307"/>
      <c r="U89" s="219"/>
      <c r="V89" s="307"/>
      <c r="W89" s="307"/>
      <c r="X89" s="308"/>
      <c r="Y89" s="308"/>
      <c r="Z89" s="308"/>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row>
    <row r="90" spans="3:54" s="181" customFormat="1">
      <c r="C90" s="219"/>
      <c r="D90" s="219"/>
      <c r="E90" s="317"/>
      <c r="F90" s="317"/>
      <c r="G90" s="317"/>
      <c r="H90" s="317"/>
      <c r="I90" s="317"/>
      <c r="J90" s="317"/>
      <c r="K90" s="315"/>
      <c r="L90" s="316"/>
      <c r="M90" s="219"/>
      <c r="N90" s="219"/>
      <c r="O90" s="219"/>
      <c r="P90" s="219"/>
      <c r="Q90" s="219"/>
      <c r="R90" s="307"/>
      <c r="S90" s="219"/>
      <c r="T90" s="307"/>
      <c r="U90" s="219"/>
      <c r="V90" s="307"/>
      <c r="W90" s="307"/>
      <c r="X90" s="308"/>
      <c r="Y90" s="308"/>
      <c r="Z90" s="308"/>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row>
    <row r="91" spans="3:54" s="181" customFormat="1">
      <c r="C91" s="219"/>
      <c r="D91" s="219"/>
      <c r="E91" s="317"/>
      <c r="F91" s="317"/>
      <c r="G91" s="317"/>
      <c r="H91" s="317"/>
      <c r="I91" s="317"/>
      <c r="J91" s="317"/>
      <c r="K91" s="315"/>
      <c r="L91" s="316"/>
      <c r="M91" s="219"/>
      <c r="N91" s="219"/>
      <c r="O91" s="219"/>
      <c r="P91" s="219"/>
      <c r="Q91" s="219"/>
      <c r="R91" s="307"/>
      <c r="S91" s="219"/>
      <c r="T91" s="307"/>
      <c r="U91" s="219"/>
      <c r="V91" s="307"/>
      <c r="W91" s="307"/>
      <c r="X91" s="308"/>
      <c r="Y91" s="308"/>
      <c r="Z91" s="308"/>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row>
    <row r="92" spans="3:54" s="181" customFormat="1">
      <c r="C92" s="219"/>
      <c r="D92" s="219"/>
      <c r="E92" s="317"/>
      <c r="F92" s="317"/>
      <c r="G92" s="317"/>
      <c r="H92" s="317"/>
      <c r="I92" s="317"/>
      <c r="J92" s="317"/>
      <c r="K92" s="315"/>
      <c r="L92" s="316"/>
      <c r="M92" s="219"/>
      <c r="N92" s="219"/>
      <c r="O92" s="219"/>
      <c r="P92" s="219"/>
      <c r="Q92" s="219"/>
      <c r="R92" s="307"/>
      <c r="S92" s="219"/>
      <c r="T92" s="307"/>
      <c r="U92" s="219"/>
      <c r="V92" s="307"/>
      <c r="W92" s="307"/>
      <c r="X92" s="308"/>
      <c r="Y92" s="308"/>
      <c r="Z92" s="308"/>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row>
    <row r="93" spans="3:54" s="181" customFormat="1">
      <c r="C93" s="219"/>
      <c r="D93" s="219"/>
      <c r="E93" s="317"/>
      <c r="F93" s="317"/>
      <c r="G93" s="317"/>
      <c r="H93" s="317"/>
      <c r="I93" s="317"/>
      <c r="J93" s="317"/>
      <c r="K93" s="315"/>
      <c r="L93" s="316"/>
      <c r="M93" s="219"/>
      <c r="N93" s="219"/>
      <c r="O93" s="219"/>
      <c r="P93" s="219"/>
      <c r="Q93" s="219"/>
      <c r="R93" s="307"/>
      <c r="S93" s="219"/>
      <c r="T93" s="307"/>
      <c r="U93" s="219"/>
      <c r="V93" s="307"/>
      <c r="W93" s="307"/>
      <c r="X93" s="308"/>
      <c r="Y93" s="308"/>
      <c r="Z93" s="308"/>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row>
    <row r="94" spans="3:54" s="181" customFormat="1">
      <c r="C94" s="219"/>
      <c r="D94" s="219"/>
      <c r="E94" s="317"/>
      <c r="F94" s="317"/>
      <c r="G94" s="317"/>
      <c r="H94" s="317"/>
      <c r="I94" s="317"/>
      <c r="J94" s="317"/>
      <c r="K94" s="315"/>
      <c r="L94" s="316"/>
      <c r="M94" s="219"/>
      <c r="N94" s="219"/>
      <c r="O94" s="219"/>
      <c r="P94" s="219"/>
      <c r="Q94" s="219"/>
      <c r="R94" s="307"/>
      <c r="S94" s="219"/>
      <c r="T94" s="307"/>
      <c r="U94" s="219"/>
      <c r="V94" s="307"/>
      <c r="W94" s="307"/>
      <c r="X94" s="308"/>
      <c r="Y94" s="308"/>
      <c r="Z94" s="308"/>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row>
    <row r="95" spans="3:54" s="181" customFormat="1">
      <c r="C95" s="219"/>
      <c r="D95" s="219"/>
      <c r="E95" s="317"/>
      <c r="F95" s="317"/>
      <c r="G95" s="317"/>
      <c r="H95" s="317"/>
      <c r="I95" s="317"/>
      <c r="J95" s="317"/>
      <c r="K95" s="315"/>
      <c r="L95" s="316"/>
      <c r="M95" s="219"/>
      <c r="N95" s="219"/>
      <c r="O95" s="219"/>
      <c r="P95" s="219"/>
      <c r="Q95" s="219"/>
      <c r="R95" s="307"/>
      <c r="S95" s="219"/>
      <c r="T95" s="307"/>
      <c r="U95" s="219"/>
      <c r="V95" s="307"/>
      <c r="W95" s="307"/>
      <c r="X95" s="308"/>
      <c r="Y95" s="308"/>
      <c r="Z95" s="308"/>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19"/>
      <c r="BA95" s="219"/>
      <c r="BB95" s="219"/>
    </row>
    <row r="96" spans="3:54" s="181" customFormat="1">
      <c r="C96" s="219"/>
      <c r="D96" s="219"/>
      <c r="E96" s="317"/>
      <c r="F96" s="317"/>
      <c r="G96" s="317"/>
      <c r="H96" s="317"/>
      <c r="I96" s="317"/>
      <c r="J96" s="317"/>
      <c r="K96" s="315"/>
      <c r="L96" s="316"/>
      <c r="M96" s="219"/>
      <c r="N96" s="219"/>
      <c r="O96" s="219"/>
      <c r="P96" s="219"/>
      <c r="Q96" s="219"/>
      <c r="R96" s="307"/>
      <c r="S96" s="219"/>
      <c r="T96" s="307"/>
      <c r="U96" s="219"/>
      <c r="V96" s="307"/>
      <c r="W96" s="307"/>
      <c r="X96" s="308"/>
      <c r="Y96" s="308"/>
      <c r="Z96" s="308"/>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row>
    <row r="97" spans="1:54">
      <c r="C97" s="219"/>
      <c r="D97" s="219"/>
      <c r="E97" s="317"/>
      <c r="F97" s="317"/>
      <c r="G97" s="317"/>
      <c r="H97" s="317"/>
      <c r="I97" s="317"/>
      <c r="J97" s="317"/>
      <c r="K97" s="315"/>
      <c r="L97" s="316"/>
      <c r="M97" s="219"/>
      <c r="N97" s="219"/>
      <c r="O97" s="219"/>
      <c r="P97" s="219"/>
      <c r="Q97" s="219"/>
      <c r="R97" s="307"/>
      <c r="S97" s="219"/>
      <c r="T97" s="307"/>
      <c r="U97" s="219"/>
      <c r="V97" s="307"/>
      <c r="W97" s="307"/>
      <c r="X97" s="308"/>
      <c r="Y97" s="308"/>
      <c r="Z97" s="308"/>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19"/>
      <c r="BA97" s="219"/>
      <c r="BB97" s="219"/>
    </row>
    <row r="98" spans="1:54">
      <c r="C98" s="219"/>
      <c r="D98" s="219"/>
      <c r="E98" s="317"/>
      <c r="F98" s="317"/>
      <c r="G98" s="317"/>
      <c r="H98" s="317"/>
      <c r="I98" s="317"/>
      <c r="J98" s="317"/>
      <c r="K98" s="315"/>
      <c r="L98" s="316"/>
      <c r="M98" s="219"/>
      <c r="N98" s="219"/>
      <c r="O98" s="219"/>
      <c r="P98" s="219"/>
      <c r="Q98" s="219"/>
      <c r="R98" s="307"/>
      <c r="S98" s="219"/>
      <c r="T98" s="307"/>
      <c r="U98" s="219"/>
      <c r="V98" s="307"/>
      <c r="W98" s="307"/>
      <c r="X98" s="308"/>
      <c r="Y98" s="308"/>
      <c r="Z98" s="308"/>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19"/>
      <c r="BB98" s="219"/>
    </row>
    <row r="99" spans="1:54">
      <c r="C99" s="219"/>
      <c r="D99" s="219"/>
      <c r="E99" s="317"/>
      <c r="F99" s="317"/>
      <c r="G99" s="317"/>
      <c r="H99" s="317"/>
      <c r="I99" s="317"/>
      <c r="J99" s="317"/>
      <c r="K99" s="315"/>
      <c r="L99" s="316"/>
      <c r="M99" s="219"/>
      <c r="N99" s="219"/>
      <c r="O99" s="219"/>
      <c r="P99" s="219"/>
      <c r="Q99" s="219"/>
      <c r="R99" s="307"/>
      <c r="S99" s="219"/>
      <c r="T99" s="307"/>
      <c r="U99" s="219"/>
      <c r="V99" s="307"/>
      <c r="W99" s="307"/>
      <c r="X99" s="308"/>
      <c r="Y99" s="308"/>
      <c r="Z99" s="308"/>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19"/>
      <c r="BB99" s="219"/>
    </row>
    <row r="100" spans="1:54">
      <c r="A100" s="182"/>
      <c r="C100" s="219"/>
      <c r="D100" s="219"/>
      <c r="E100" s="317"/>
      <c r="F100" s="317"/>
      <c r="G100" s="317"/>
      <c r="H100" s="317"/>
      <c r="I100" s="317"/>
      <c r="J100" s="317"/>
      <c r="K100" s="315"/>
      <c r="L100" s="316"/>
      <c r="M100" s="219"/>
      <c r="N100" s="219"/>
      <c r="O100" s="219"/>
      <c r="P100" s="219"/>
      <c r="Q100" s="219"/>
      <c r="R100" s="307"/>
      <c r="S100" s="219"/>
      <c r="T100" s="307"/>
      <c r="U100" s="219"/>
      <c r="V100" s="307"/>
      <c r="W100" s="307"/>
      <c r="X100" s="308"/>
      <c r="Y100" s="308"/>
      <c r="Z100" s="308"/>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row>
    <row r="101" spans="1:54">
      <c r="A101" s="182"/>
      <c r="C101" s="219"/>
      <c r="D101" s="219"/>
      <c r="E101" s="317"/>
      <c r="F101" s="317"/>
      <c r="G101" s="317"/>
      <c r="H101" s="317"/>
      <c r="I101" s="317"/>
      <c r="J101" s="317"/>
      <c r="K101" s="315"/>
      <c r="L101" s="316"/>
      <c r="M101" s="219"/>
      <c r="N101" s="219"/>
      <c r="O101" s="219"/>
      <c r="P101" s="219"/>
      <c r="Q101" s="219"/>
      <c r="R101" s="307"/>
      <c r="S101" s="219"/>
      <c r="T101" s="307"/>
      <c r="U101" s="219"/>
      <c r="V101" s="307"/>
      <c r="W101" s="307"/>
      <c r="X101" s="308"/>
      <c r="Y101" s="308"/>
      <c r="Z101" s="308"/>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row>
    <row r="102" spans="1:54">
      <c r="A102" s="182"/>
      <c r="C102" s="219"/>
      <c r="D102" s="219"/>
      <c r="E102" s="317"/>
      <c r="F102" s="317"/>
      <c r="G102" s="317"/>
      <c r="H102" s="317"/>
      <c r="I102" s="317"/>
      <c r="J102" s="317"/>
      <c r="K102" s="315"/>
      <c r="L102" s="316"/>
      <c r="M102" s="219"/>
      <c r="N102" s="219"/>
      <c r="O102" s="219"/>
      <c r="P102" s="219"/>
      <c r="Q102" s="219"/>
      <c r="R102" s="307"/>
      <c r="S102" s="219"/>
      <c r="T102" s="307"/>
      <c r="U102" s="219"/>
      <c r="V102" s="307"/>
      <c r="W102" s="307"/>
      <c r="X102" s="308"/>
      <c r="Y102" s="308"/>
      <c r="Z102" s="308"/>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row>
    <row r="103" spans="1:54">
      <c r="A103" s="182"/>
      <c r="C103" s="219"/>
      <c r="D103" s="219"/>
      <c r="E103" s="317"/>
      <c r="F103" s="317"/>
      <c r="G103" s="317"/>
      <c r="H103" s="317"/>
      <c r="I103" s="317"/>
      <c r="J103" s="317"/>
      <c r="K103" s="315"/>
      <c r="L103" s="316"/>
      <c r="M103" s="219"/>
      <c r="N103" s="219"/>
      <c r="O103" s="219"/>
      <c r="P103" s="219"/>
      <c r="Q103" s="219"/>
      <c r="R103" s="307"/>
      <c r="S103" s="219"/>
      <c r="T103" s="307"/>
      <c r="U103" s="219"/>
      <c r="V103" s="307"/>
      <c r="W103" s="307"/>
      <c r="X103" s="308"/>
      <c r="Y103" s="308"/>
      <c r="Z103" s="308"/>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row>
    <row r="104" spans="1:54">
      <c r="A104" s="182"/>
      <c r="C104" s="219"/>
      <c r="D104" s="219"/>
      <c r="E104" s="317"/>
      <c r="F104" s="317"/>
      <c r="G104" s="317"/>
      <c r="H104" s="317"/>
      <c r="I104" s="317"/>
      <c r="J104" s="317"/>
      <c r="K104" s="315"/>
      <c r="L104" s="316"/>
      <c r="M104" s="219"/>
      <c r="N104" s="219"/>
      <c r="O104" s="219"/>
      <c r="P104" s="219"/>
      <c r="Q104" s="219"/>
      <c r="R104" s="307"/>
      <c r="S104" s="219"/>
      <c r="T104" s="307"/>
      <c r="U104" s="219"/>
      <c r="V104" s="307"/>
      <c r="W104" s="307"/>
      <c r="X104" s="308"/>
      <c r="Y104" s="308"/>
      <c r="Z104" s="308"/>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row>
    <row r="105" spans="1:54">
      <c r="A105" s="182"/>
      <c r="C105" s="219"/>
      <c r="D105" s="219"/>
      <c r="E105" s="317"/>
      <c r="F105" s="317"/>
      <c r="G105" s="317"/>
      <c r="H105" s="317"/>
      <c r="I105" s="317"/>
      <c r="J105" s="317"/>
      <c r="K105" s="315"/>
      <c r="L105" s="316"/>
      <c r="M105" s="219"/>
      <c r="N105" s="219"/>
      <c r="O105" s="219"/>
      <c r="P105" s="219"/>
      <c r="Q105" s="219"/>
      <c r="R105" s="307"/>
      <c r="S105" s="219"/>
      <c r="T105" s="307"/>
      <c r="U105" s="219"/>
      <c r="V105" s="307"/>
      <c r="W105" s="307"/>
      <c r="X105" s="308"/>
      <c r="Y105" s="308"/>
      <c r="Z105" s="308"/>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318"/>
    </row>
    <row r="106" spans="1:54">
      <c r="A106" s="182"/>
      <c r="C106" s="182"/>
      <c r="D106" s="182"/>
      <c r="E106" s="317"/>
      <c r="F106" s="317"/>
      <c r="G106" s="317"/>
      <c r="H106" s="317"/>
      <c r="I106" s="317"/>
      <c r="J106" s="317"/>
      <c r="K106" s="319"/>
      <c r="L106" s="320"/>
      <c r="M106" s="182"/>
      <c r="O106" s="182"/>
      <c r="P106" s="182"/>
      <c r="R106" s="184"/>
      <c r="T106" s="184"/>
      <c r="V106" s="184"/>
      <c r="W106" s="184"/>
      <c r="X106" s="185"/>
      <c r="Y106" s="185"/>
      <c r="Z106" s="185"/>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254"/>
    </row>
    <row r="107" spans="1:54">
      <c r="A107" s="182"/>
      <c r="C107" s="182"/>
      <c r="D107" s="182"/>
      <c r="E107" s="317"/>
      <c r="F107" s="317"/>
      <c r="G107" s="317"/>
      <c r="H107" s="317"/>
      <c r="I107" s="317"/>
      <c r="J107" s="317"/>
      <c r="K107" s="319"/>
      <c r="L107" s="320"/>
      <c r="M107" s="182"/>
      <c r="O107" s="182"/>
      <c r="P107" s="182"/>
      <c r="R107" s="184"/>
      <c r="T107" s="184"/>
      <c r="V107" s="184"/>
      <c r="W107" s="184"/>
      <c r="X107" s="185"/>
      <c r="Y107" s="185"/>
      <c r="Z107" s="185"/>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254"/>
    </row>
    <row r="108" spans="1:54">
      <c r="A108" s="182"/>
      <c r="C108" s="182"/>
      <c r="D108" s="182"/>
      <c r="E108" s="317"/>
      <c r="F108" s="317"/>
      <c r="G108" s="317"/>
      <c r="H108" s="317"/>
      <c r="I108" s="317"/>
      <c r="J108" s="317"/>
      <c r="K108" s="319"/>
      <c r="L108" s="320"/>
      <c r="M108" s="182"/>
      <c r="O108" s="182"/>
      <c r="P108" s="182"/>
      <c r="R108" s="184"/>
      <c r="T108" s="184"/>
      <c r="V108" s="184"/>
      <c r="W108" s="184"/>
      <c r="X108" s="185"/>
      <c r="Y108" s="185"/>
      <c r="Z108" s="185"/>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254"/>
    </row>
    <row r="109" spans="1:54">
      <c r="A109" s="182"/>
      <c r="C109" s="182"/>
      <c r="D109" s="182"/>
      <c r="E109" s="317"/>
      <c r="F109" s="317"/>
      <c r="G109" s="317"/>
      <c r="H109" s="317"/>
      <c r="I109" s="317"/>
      <c r="J109" s="317"/>
      <c r="K109" s="319"/>
      <c r="L109" s="320"/>
      <c r="M109" s="182"/>
      <c r="O109" s="182"/>
      <c r="P109" s="182"/>
      <c r="R109" s="184"/>
      <c r="T109" s="184"/>
      <c r="V109" s="184"/>
      <c r="W109" s="184"/>
      <c r="X109" s="185"/>
      <c r="Y109" s="185"/>
      <c r="Z109" s="185"/>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254"/>
    </row>
    <row r="110" spans="1:54">
      <c r="A110" s="182"/>
      <c r="C110" s="182"/>
      <c r="D110" s="182"/>
      <c r="E110" s="317"/>
      <c r="F110" s="317"/>
      <c r="G110" s="317"/>
      <c r="H110" s="317"/>
      <c r="I110" s="317"/>
      <c r="J110" s="317"/>
      <c r="K110" s="319"/>
      <c r="L110" s="320"/>
      <c r="M110" s="182"/>
      <c r="O110" s="182"/>
      <c r="P110" s="182"/>
      <c r="R110" s="184"/>
      <c r="T110" s="184"/>
      <c r="V110" s="184"/>
      <c r="W110" s="184"/>
      <c r="X110" s="185"/>
      <c r="Y110" s="185"/>
      <c r="Z110" s="185"/>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254"/>
    </row>
    <row r="111" spans="1:54">
      <c r="E111" s="321"/>
      <c r="F111" s="321"/>
      <c r="G111" s="321"/>
      <c r="H111" s="321"/>
      <c r="I111" s="321"/>
      <c r="J111" s="321"/>
      <c r="K111" s="322"/>
      <c r="L111" s="323"/>
      <c r="BB111" s="254"/>
    </row>
    <row r="112" spans="1:54">
      <c r="E112" s="321"/>
      <c r="F112" s="321"/>
      <c r="G112" s="321"/>
      <c r="H112" s="321"/>
      <c r="I112" s="321"/>
      <c r="J112" s="321"/>
      <c r="K112" s="322"/>
      <c r="L112" s="323"/>
    </row>
    <row r="113" spans="1:54">
      <c r="E113" s="321"/>
      <c r="F113" s="321"/>
      <c r="G113" s="321"/>
      <c r="H113" s="321"/>
      <c r="I113" s="321"/>
      <c r="J113" s="321"/>
      <c r="K113" s="322"/>
      <c r="L113" s="323"/>
    </row>
    <row r="114" spans="1:54">
      <c r="E114" s="321"/>
      <c r="F114" s="321"/>
      <c r="G114" s="321"/>
      <c r="H114" s="321"/>
      <c r="I114" s="321"/>
      <c r="J114" s="321"/>
      <c r="K114" s="322"/>
      <c r="L114" s="323"/>
    </row>
    <row r="115" spans="1:54">
      <c r="E115" s="314"/>
      <c r="F115" s="314"/>
      <c r="G115" s="314"/>
      <c r="H115" s="314"/>
      <c r="I115" s="314"/>
      <c r="J115" s="314"/>
    </row>
    <row r="116" spans="1:54">
      <c r="E116" s="314"/>
      <c r="F116" s="314"/>
      <c r="G116" s="314"/>
      <c r="H116" s="314"/>
      <c r="I116" s="314"/>
      <c r="J116" s="314"/>
    </row>
    <row r="117" spans="1:54" s="325" customFormat="1">
      <c r="A117" s="181"/>
      <c r="B117" s="182"/>
      <c r="C117" s="181"/>
      <c r="D117" s="181"/>
      <c r="E117" s="314"/>
      <c r="F117" s="314"/>
      <c r="G117" s="314"/>
      <c r="H117" s="314"/>
      <c r="I117" s="314"/>
      <c r="J117" s="314"/>
      <c r="L117" s="181"/>
      <c r="M117" s="181"/>
      <c r="N117" s="182"/>
      <c r="O117" s="181"/>
      <c r="P117" s="181"/>
      <c r="Q117" s="182"/>
      <c r="R117" s="285"/>
      <c r="S117" s="182"/>
      <c r="T117" s="285"/>
      <c r="U117" s="182"/>
      <c r="V117" s="285"/>
      <c r="W117" s="285"/>
      <c r="X117" s="324"/>
      <c r="Y117" s="324"/>
      <c r="Z117" s="324"/>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row>
  </sheetData>
  <mergeCells count="65">
    <mergeCell ref="G71:K71"/>
    <mergeCell ref="C77:I77"/>
    <mergeCell ref="C76:I76"/>
    <mergeCell ref="C72:D72"/>
    <mergeCell ref="C73:D73"/>
    <mergeCell ref="C74:D74"/>
    <mergeCell ref="G72:K72"/>
    <mergeCell ref="G73:K73"/>
    <mergeCell ref="G74:K74"/>
    <mergeCell ref="C71:D71"/>
    <mergeCell ref="C67:D67"/>
    <mergeCell ref="C68:D68"/>
    <mergeCell ref="C69:D69"/>
    <mergeCell ref="C70:D70"/>
    <mergeCell ref="M47:M48"/>
    <mergeCell ref="C62:D62"/>
    <mergeCell ref="C63:D63"/>
    <mergeCell ref="C64:D64"/>
    <mergeCell ref="C65:D65"/>
    <mergeCell ref="C66:D66"/>
    <mergeCell ref="G70:K70"/>
    <mergeCell ref="O47:V48"/>
    <mergeCell ref="M43:M44"/>
    <mergeCell ref="O49:V49"/>
    <mergeCell ref="C50:D50"/>
    <mergeCell ref="O43:V44"/>
    <mergeCell ref="C44:D44"/>
    <mergeCell ref="C45:D45"/>
    <mergeCell ref="C46:D46"/>
    <mergeCell ref="O46:V46"/>
    <mergeCell ref="C40:D40"/>
    <mergeCell ref="C41:D41"/>
    <mergeCell ref="C42:D42"/>
    <mergeCell ref="C43:D43"/>
    <mergeCell ref="C61:D61"/>
    <mergeCell ref="C51:D51"/>
    <mergeCell ref="C52:D52"/>
    <mergeCell ref="C59:D59"/>
    <mergeCell ref="G30:G31"/>
    <mergeCell ref="I30:I31"/>
    <mergeCell ref="C33:D33"/>
    <mergeCell ref="C34:D34"/>
    <mergeCell ref="C36:D36"/>
    <mergeCell ref="C35:D35"/>
    <mergeCell ref="C2:I2"/>
    <mergeCell ref="C5:V5"/>
    <mergeCell ref="O7:O8"/>
    <mergeCell ref="C19:D19"/>
    <mergeCell ref="C20:D20"/>
    <mergeCell ref="C17:D17"/>
    <mergeCell ref="C18:D18"/>
    <mergeCell ref="C29:D29"/>
    <mergeCell ref="C30:D31"/>
    <mergeCell ref="C22:D22"/>
    <mergeCell ref="C21:D21"/>
    <mergeCell ref="C23:D23"/>
    <mergeCell ref="C24:D24"/>
    <mergeCell ref="C25:D25"/>
    <mergeCell ref="C27:D27"/>
    <mergeCell ref="C28:D28"/>
    <mergeCell ref="AI11:AO12"/>
    <mergeCell ref="AI13:AO15"/>
    <mergeCell ref="AA11:AB11"/>
    <mergeCell ref="C12:D12"/>
    <mergeCell ref="C13:D13"/>
  </mergeCells>
  <dataValidations count="9">
    <dataValidation allowBlank="1" showErrorMessage="1" sqref="C52:D52" xr:uid="{00000000-0002-0000-1200-000000000000}"/>
    <dataValidation allowBlank="1" showErrorMessage="1" promptTitle="CEN/TR 15941:2010" prompt="Sustainability of construction works - Environmental product declarations - Methodology for selection and use of generic data, BSi" sqref="C35:D35" xr:uid="{00000000-0002-0000-1200-000001000000}"/>
    <dataValidation allowBlank="1" showInputMessage="1" showErrorMessage="1" promptTitle="EN 15804:2012" prompt="Sustainability of construction works - Environmental product declarations - core rules for the product category of construction products, BSi" sqref="C45:D45" xr:uid="{00000000-0002-0000-1200-000002000000}"/>
    <dataValidation allowBlank="1" showInputMessage="1" showErrorMessage="1" promptTitle="EN 15978:2011" prompt="Sustainability of construction works - assessment of environmental performance of buildings - calculation method, BSi" sqref="C30" xr:uid="{00000000-0002-0000-1200-000003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41:D42" xr:uid="{00000000-0002-0000-1200-000004000000}"/>
    <dataValidation allowBlank="1" showInputMessage="1" showErrorMessage="1" promptTitle="ISO 21930:2007" prompt="Sustainability in building construction- Environmental declaration of building products, BSi" sqref="C44:D44" xr:uid="{00000000-0002-0000-1200-000005000000}"/>
    <dataValidation type="list" allowBlank="1" showInputMessage="1" showErrorMessage="1" sqref="N46:V46" xr:uid="{00000000-0002-0000-1200-000006000000}">
      <formula1>"Industrial, All others"</formula1>
    </dataValidation>
    <dataValidation type="list" allowBlank="1" showInputMessage="1" showErrorMessage="1" sqref="V30:V36 V12:V28 I50:I52 I28:I30 I34:I36 I17:I21 R30:R36 R38:R39 V38:V39 R12:R28 I11:I13 I40:I42 I44:I46 I64:I67" xr:uid="{00000000-0002-0000-1200-000007000000}">
      <formula1>"Y, N"</formula1>
    </dataValidation>
    <dataValidation allowBlank="1" showErrorMessage="1" promptTitle="EN 15804:2012" prompt="Sustainability of construction works - Environmental product declarations - core rules for the product category of construction products, BSi" sqref="C46:D46" xr:uid="{00000000-0002-0000-1200-000008000000}"/>
  </dataValidations>
  <pageMargins left="0.70866141732283472" right="0.70866141732283472" top="0.74803149606299213" bottom="0.74803149606299213" header="0.31496062992125984" footer="0.31496062992125984"/>
  <pageSetup paperSize="9" scale="50" orientation="landscape"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Q49"/>
  <sheetViews>
    <sheetView showGridLines="0" tabSelected="1" zoomScale="80" zoomScaleNormal="80" workbookViewId="0">
      <selection activeCell="B2" sqref="B2:K2"/>
    </sheetView>
  </sheetViews>
  <sheetFormatPr defaultColWidth="8.85546875" defaultRowHeight="15" zeroHeight="1"/>
  <cols>
    <col min="1" max="1" width="1.7109375" style="336" customWidth="1"/>
    <col min="2" max="16384" width="8.85546875" style="336"/>
  </cols>
  <sheetData>
    <row r="1" spans="2:17" ht="9.6" customHeight="1" thickBot="1"/>
    <row r="2" spans="2:17" ht="20.45" customHeight="1">
      <c r="B2" s="782" t="s">
        <v>197</v>
      </c>
      <c r="C2" s="783"/>
      <c r="D2" s="783"/>
      <c r="E2" s="783"/>
      <c r="F2" s="783"/>
      <c r="G2" s="783"/>
      <c r="H2" s="783"/>
      <c r="I2" s="783"/>
      <c r="J2" s="783"/>
      <c r="K2" s="783"/>
      <c r="L2" s="648"/>
      <c r="M2" s="648"/>
      <c r="N2" s="648"/>
      <c r="O2" s="648"/>
      <c r="P2" s="648"/>
      <c r="Q2" s="649"/>
    </row>
    <row r="3" spans="2:17" ht="13.9" customHeight="1">
      <c r="B3" s="650" t="s">
        <v>148</v>
      </c>
      <c r="C3" s="645"/>
      <c r="D3" s="645"/>
      <c r="E3" s="645"/>
      <c r="F3" s="645"/>
      <c r="G3" s="645"/>
      <c r="H3" s="645"/>
      <c r="I3" s="645"/>
      <c r="J3" s="645"/>
      <c r="K3" s="645"/>
      <c r="L3" s="645"/>
      <c r="M3" s="645"/>
      <c r="N3" s="645"/>
      <c r="O3" s="645"/>
      <c r="P3" s="645"/>
      <c r="Q3" s="651"/>
    </row>
    <row r="4" spans="2:17">
      <c r="B4" s="652"/>
      <c r="C4" s="646"/>
      <c r="D4" s="646"/>
      <c r="E4" s="646"/>
      <c r="F4" s="646"/>
      <c r="G4" s="646"/>
      <c r="H4" s="646"/>
      <c r="I4" s="646"/>
      <c r="J4" s="646"/>
      <c r="K4" s="646"/>
      <c r="L4" s="646"/>
      <c r="M4" s="646"/>
      <c r="N4" s="646"/>
      <c r="O4" s="646"/>
      <c r="P4" s="646"/>
      <c r="Q4" s="653"/>
    </row>
    <row r="5" spans="2:17">
      <c r="B5" s="784" t="s">
        <v>153</v>
      </c>
      <c r="C5" s="785"/>
      <c r="D5" s="785"/>
      <c r="E5" s="785"/>
      <c r="F5" s="785"/>
      <c r="G5" s="785"/>
      <c r="H5" s="785"/>
      <c r="I5" s="785"/>
      <c r="J5" s="785"/>
      <c r="K5" s="785"/>
      <c r="L5" s="785"/>
      <c r="M5" s="785"/>
      <c r="N5" s="646"/>
      <c r="O5" s="646"/>
      <c r="P5" s="646"/>
      <c r="Q5" s="653"/>
    </row>
    <row r="6" spans="2:17" ht="9.6" customHeight="1">
      <c r="B6" s="654"/>
      <c r="C6" s="647"/>
      <c r="D6" s="647"/>
      <c r="E6" s="647"/>
      <c r="F6" s="647"/>
      <c r="G6" s="647"/>
      <c r="H6" s="646"/>
      <c r="I6" s="646"/>
      <c r="J6" s="646"/>
      <c r="K6" s="646"/>
      <c r="L6" s="646"/>
      <c r="M6" s="646"/>
      <c r="N6" s="646"/>
      <c r="O6" s="646"/>
      <c r="P6" s="646"/>
      <c r="Q6" s="653"/>
    </row>
    <row r="7" spans="2:17" ht="42" customHeight="1">
      <c r="B7" s="786" t="s">
        <v>155</v>
      </c>
      <c r="C7" s="787"/>
      <c r="D7" s="787"/>
      <c r="E7" s="787"/>
      <c r="F7" s="787"/>
      <c r="G7" s="787"/>
      <c r="H7" s="787"/>
      <c r="I7" s="787"/>
      <c r="J7" s="787"/>
      <c r="K7" s="787"/>
      <c r="L7" s="787"/>
      <c r="M7" s="787"/>
      <c r="N7" s="787"/>
      <c r="O7" s="787"/>
      <c r="P7" s="787"/>
      <c r="Q7" s="788"/>
    </row>
    <row r="8" spans="2:17" ht="9.6" customHeight="1">
      <c r="B8" s="652"/>
      <c r="C8" s="646"/>
      <c r="D8" s="646"/>
      <c r="E8" s="646"/>
      <c r="F8" s="646"/>
      <c r="G8" s="646"/>
      <c r="H8" s="646"/>
      <c r="I8" s="646"/>
      <c r="J8" s="646"/>
      <c r="K8" s="646"/>
      <c r="L8" s="646"/>
      <c r="M8" s="646"/>
      <c r="N8" s="646"/>
      <c r="O8" s="646"/>
      <c r="P8" s="646"/>
      <c r="Q8" s="653"/>
    </row>
    <row r="9" spans="2:17">
      <c r="B9" s="780" t="s">
        <v>149</v>
      </c>
      <c r="C9" s="781"/>
      <c r="D9" s="781"/>
      <c r="E9" s="781"/>
      <c r="F9" s="781"/>
      <c r="G9" s="781"/>
      <c r="H9" s="781"/>
      <c r="I9" s="781"/>
      <c r="J9" s="781"/>
      <c r="K9" s="781"/>
      <c r="L9" s="781"/>
      <c r="M9" s="781"/>
      <c r="N9" s="646"/>
      <c r="O9" s="646"/>
      <c r="P9" s="646"/>
      <c r="Q9" s="653"/>
    </row>
    <row r="10" spans="2:17" ht="9.6" customHeight="1">
      <c r="B10" s="652"/>
      <c r="C10" s="646"/>
      <c r="D10" s="646"/>
      <c r="E10" s="646"/>
      <c r="F10" s="646"/>
      <c r="G10" s="646"/>
      <c r="H10" s="646"/>
      <c r="I10" s="646"/>
      <c r="J10" s="646"/>
      <c r="K10" s="646"/>
      <c r="L10" s="646"/>
      <c r="M10" s="646"/>
      <c r="N10" s="646"/>
      <c r="O10" s="646"/>
      <c r="P10" s="646"/>
      <c r="Q10" s="653"/>
    </row>
    <row r="11" spans="2:17" ht="119.25" customHeight="1">
      <c r="B11" s="789" t="s">
        <v>201</v>
      </c>
      <c r="C11" s="790"/>
      <c r="D11" s="790"/>
      <c r="E11" s="790"/>
      <c r="F11" s="790"/>
      <c r="G11" s="790"/>
      <c r="H11" s="790"/>
      <c r="I11" s="790"/>
      <c r="J11" s="790"/>
      <c r="K11" s="790"/>
      <c r="L11" s="790"/>
      <c r="M11" s="790"/>
      <c r="N11" s="790"/>
      <c r="O11" s="790"/>
      <c r="P11" s="790"/>
      <c r="Q11" s="791"/>
    </row>
    <row r="12" spans="2:17" ht="3" customHeight="1">
      <c r="B12" s="652"/>
      <c r="C12" s="646"/>
      <c r="D12" s="646"/>
      <c r="E12" s="646"/>
      <c r="F12" s="646"/>
      <c r="G12" s="646"/>
      <c r="H12" s="646"/>
      <c r="I12" s="646"/>
      <c r="J12" s="646"/>
      <c r="K12" s="646"/>
      <c r="L12" s="646"/>
      <c r="M12" s="646"/>
      <c r="N12" s="646"/>
      <c r="O12" s="646"/>
      <c r="P12" s="646"/>
      <c r="Q12" s="653"/>
    </row>
    <row r="13" spans="2:17">
      <c r="B13" s="780" t="s">
        <v>172</v>
      </c>
      <c r="C13" s="781"/>
      <c r="D13" s="781"/>
      <c r="E13" s="781"/>
      <c r="F13" s="781"/>
      <c r="G13" s="781"/>
      <c r="H13" s="781"/>
      <c r="I13" s="781"/>
      <c r="J13" s="781"/>
      <c r="K13" s="781"/>
      <c r="L13" s="781"/>
      <c r="M13" s="781"/>
      <c r="N13" s="646"/>
      <c r="O13" s="646"/>
      <c r="P13" s="646"/>
      <c r="Q13" s="653"/>
    </row>
    <row r="14" spans="2:17" ht="9.6" customHeight="1">
      <c r="B14" s="652"/>
      <c r="C14" s="646"/>
      <c r="D14" s="646"/>
      <c r="E14" s="646"/>
      <c r="F14" s="646"/>
      <c r="G14" s="646"/>
      <c r="H14" s="646"/>
      <c r="I14" s="646"/>
      <c r="J14" s="646"/>
      <c r="K14" s="646"/>
      <c r="L14" s="646"/>
      <c r="M14" s="646"/>
      <c r="N14" s="646"/>
      <c r="O14" s="646"/>
      <c r="P14" s="646"/>
      <c r="Q14" s="653"/>
    </row>
    <row r="15" spans="2:17">
      <c r="B15" s="655" t="s">
        <v>176</v>
      </c>
      <c r="C15" s="646"/>
      <c r="D15" s="646"/>
      <c r="E15" s="646"/>
      <c r="F15" s="646"/>
      <c r="G15" s="646"/>
      <c r="H15" s="646"/>
      <c r="I15" s="646"/>
      <c r="J15" s="646"/>
      <c r="K15" s="646"/>
      <c r="L15" s="646"/>
      <c r="M15" s="729"/>
      <c r="N15" s="646"/>
      <c r="O15" s="646"/>
      <c r="P15" s="646"/>
      <c r="Q15" s="653"/>
    </row>
    <row r="16" spans="2:17" ht="60" customHeight="1">
      <c r="B16" s="796" t="s">
        <v>173</v>
      </c>
      <c r="C16" s="797"/>
      <c r="D16" s="797"/>
      <c r="E16" s="797"/>
      <c r="F16" s="797"/>
      <c r="G16" s="797"/>
      <c r="H16" s="797"/>
      <c r="I16" s="797"/>
      <c r="J16" s="797"/>
      <c r="K16" s="797"/>
      <c r="L16" s="797"/>
      <c r="M16" s="797"/>
      <c r="N16" s="797"/>
      <c r="O16" s="797"/>
      <c r="P16" s="797"/>
      <c r="Q16" s="798"/>
    </row>
    <row r="17" spans="2:17">
      <c r="B17" s="652"/>
      <c r="C17" s="646"/>
      <c r="D17" s="646"/>
      <c r="E17" s="646"/>
      <c r="F17" s="646"/>
      <c r="G17" s="646"/>
      <c r="H17" s="646"/>
      <c r="I17" s="646"/>
      <c r="J17" s="646"/>
      <c r="K17" s="646"/>
      <c r="L17" s="646"/>
      <c r="M17" s="646"/>
      <c r="N17" s="646"/>
      <c r="O17" s="646"/>
      <c r="P17" s="646"/>
      <c r="Q17" s="653"/>
    </row>
    <row r="18" spans="2:17">
      <c r="B18" s="655" t="s">
        <v>0</v>
      </c>
      <c r="C18" s="646"/>
      <c r="D18" s="646"/>
      <c r="E18" s="646"/>
      <c r="F18" s="646"/>
      <c r="G18" s="646"/>
      <c r="H18" s="646"/>
      <c r="I18" s="646"/>
      <c r="J18" s="646"/>
      <c r="K18" s="646"/>
      <c r="L18" s="646"/>
      <c r="M18" s="646"/>
      <c r="N18" s="646"/>
      <c r="O18" s="646"/>
      <c r="P18" s="646"/>
      <c r="Q18" s="653"/>
    </row>
    <row r="19" spans="2:17" ht="48.75" customHeight="1">
      <c r="B19" s="796" t="s">
        <v>169</v>
      </c>
      <c r="C19" s="799"/>
      <c r="D19" s="799"/>
      <c r="E19" s="799"/>
      <c r="F19" s="799"/>
      <c r="G19" s="799"/>
      <c r="H19" s="799"/>
      <c r="I19" s="799"/>
      <c r="J19" s="799"/>
      <c r="K19" s="799"/>
      <c r="L19" s="799"/>
      <c r="M19" s="799"/>
      <c r="N19" s="799"/>
      <c r="O19" s="799"/>
      <c r="P19" s="799"/>
      <c r="Q19" s="800"/>
    </row>
    <row r="20" spans="2:17" ht="13.9" customHeight="1">
      <c r="B20" s="652"/>
      <c r="C20" s="646"/>
      <c r="D20" s="646"/>
      <c r="E20" s="646"/>
      <c r="F20" s="646"/>
      <c r="G20" s="646"/>
      <c r="H20" s="646"/>
      <c r="I20" s="646"/>
      <c r="J20" s="646"/>
      <c r="K20" s="646"/>
      <c r="L20" s="646"/>
      <c r="M20" s="646"/>
      <c r="N20" s="646"/>
      <c r="O20" s="646"/>
      <c r="P20" s="646"/>
      <c r="Q20" s="653"/>
    </row>
    <row r="21" spans="2:17">
      <c r="B21" s="655" t="s">
        <v>150</v>
      </c>
      <c r="C21" s="646"/>
      <c r="D21" s="646"/>
      <c r="E21" s="646"/>
      <c r="F21" s="646"/>
      <c r="G21" s="646"/>
      <c r="H21" s="646"/>
      <c r="I21" s="646"/>
      <c r="J21" s="646"/>
      <c r="K21" s="646"/>
      <c r="L21" s="646"/>
      <c r="M21" s="646"/>
      <c r="N21" s="646"/>
      <c r="O21" s="646"/>
      <c r="P21" s="646"/>
      <c r="Q21" s="653"/>
    </row>
    <row r="22" spans="2:17">
      <c r="B22" s="796" t="s">
        <v>174</v>
      </c>
      <c r="C22" s="799"/>
      <c r="D22" s="799"/>
      <c r="E22" s="799"/>
      <c r="F22" s="799"/>
      <c r="G22" s="799"/>
      <c r="H22" s="799"/>
      <c r="I22" s="799"/>
      <c r="J22" s="799"/>
      <c r="K22" s="799"/>
      <c r="L22" s="799"/>
      <c r="M22" s="799"/>
      <c r="N22" s="799"/>
      <c r="O22" s="799"/>
      <c r="P22" s="799"/>
      <c r="Q22" s="800"/>
    </row>
    <row r="23" spans="2:17" ht="42" customHeight="1">
      <c r="B23" s="796"/>
      <c r="C23" s="799"/>
      <c r="D23" s="799"/>
      <c r="E23" s="799"/>
      <c r="F23" s="799"/>
      <c r="G23" s="799"/>
      <c r="H23" s="799"/>
      <c r="I23" s="799"/>
      <c r="J23" s="799"/>
      <c r="K23" s="799"/>
      <c r="L23" s="799"/>
      <c r="M23" s="799"/>
      <c r="N23" s="799"/>
      <c r="O23" s="799"/>
      <c r="P23" s="799"/>
      <c r="Q23" s="800"/>
    </row>
    <row r="24" spans="2:17">
      <c r="B24" s="652"/>
      <c r="C24" s="646"/>
      <c r="D24" s="646"/>
      <c r="E24" s="646"/>
      <c r="F24" s="646"/>
      <c r="G24" s="646"/>
      <c r="H24" s="646"/>
      <c r="I24" s="646"/>
      <c r="J24" s="646"/>
      <c r="K24" s="646"/>
      <c r="L24" s="646"/>
      <c r="M24" s="646"/>
      <c r="N24" s="646"/>
      <c r="O24" s="646"/>
      <c r="P24" s="646"/>
      <c r="Q24" s="653"/>
    </row>
    <row r="25" spans="2:17">
      <c r="B25" s="655" t="s">
        <v>165</v>
      </c>
      <c r="C25" s="646"/>
      <c r="D25" s="646"/>
      <c r="E25" s="646"/>
      <c r="F25" s="646"/>
      <c r="G25" s="646"/>
      <c r="H25" s="646"/>
      <c r="I25" s="646"/>
      <c r="J25" s="646"/>
      <c r="K25" s="646"/>
      <c r="L25" s="646"/>
      <c r="M25" s="646"/>
      <c r="N25" s="646"/>
      <c r="O25" s="646"/>
      <c r="P25" s="646"/>
      <c r="Q25" s="653"/>
    </row>
    <row r="26" spans="2:17">
      <c r="B26" s="801" t="s">
        <v>166</v>
      </c>
      <c r="C26" s="802"/>
      <c r="D26" s="802"/>
      <c r="E26" s="802"/>
      <c r="F26" s="802"/>
      <c r="G26" s="802"/>
      <c r="H26" s="802"/>
      <c r="I26" s="802"/>
      <c r="J26" s="802"/>
      <c r="K26" s="802"/>
      <c r="L26" s="802"/>
      <c r="M26" s="802"/>
      <c r="N26" s="802"/>
      <c r="O26" s="802"/>
      <c r="P26" s="802"/>
      <c r="Q26" s="803"/>
    </row>
    <row r="27" spans="2:17">
      <c r="B27" s="714"/>
      <c r="C27" s="715"/>
      <c r="D27" s="715"/>
      <c r="E27" s="715"/>
      <c r="F27" s="715"/>
      <c r="G27" s="715"/>
      <c r="H27" s="715"/>
      <c r="I27" s="715"/>
      <c r="J27" s="715"/>
      <c r="K27" s="715"/>
      <c r="L27" s="715"/>
      <c r="M27" s="715"/>
      <c r="N27" s="715"/>
      <c r="O27" s="715"/>
      <c r="P27" s="715"/>
      <c r="Q27" s="716"/>
    </row>
    <row r="28" spans="2:17">
      <c r="B28" s="655" t="s">
        <v>152</v>
      </c>
      <c r="C28" s="646"/>
      <c r="D28" s="646"/>
      <c r="E28" s="646"/>
      <c r="F28" s="646"/>
      <c r="G28" s="646"/>
      <c r="H28" s="646"/>
      <c r="I28" s="646"/>
      <c r="J28" s="646"/>
      <c r="K28" s="646"/>
      <c r="L28" s="646"/>
      <c r="M28" s="646"/>
      <c r="N28" s="646"/>
      <c r="O28" s="646"/>
      <c r="P28" s="646"/>
      <c r="Q28" s="653"/>
    </row>
    <row r="29" spans="2:17" ht="48" customHeight="1" thickBot="1">
      <c r="B29" s="804" t="s">
        <v>175</v>
      </c>
      <c r="C29" s="805"/>
      <c r="D29" s="805"/>
      <c r="E29" s="805"/>
      <c r="F29" s="805"/>
      <c r="G29" s="805"/>
      <c r="H29" s="805"/>
      <c r="I29" s="805"/>
      <c r="J29" s="805"/>
      <c r="K29" s="805"/>
      <c r="L29" s="805"/>
      <c r="M29" s="805"/>
      <c r="N29" s="805"/>
      <c r="O29" s="805"/>
      <c r="P29" s="805"/>
      <c r="Q29" s="806"/>
    </row>
    <row r="30" spans="2:17" ht="15.75" thickBot="1"/>
    <row r="31" spans="2:17">
      <c r="B31" s="698"/>
      <c r="C31" s="699"/>
      <c r="D31" s="699"/>
      <c r="E31" s="699"/>
      <c r="F31" s="699"/>
      <c r="G31" s="699"/>
      <c r="H31" s="699"/>
      <c r="I31" s="699"/>
      <c r="J31" s="699"/>
      <c r="K31" s="699"/>
      <c r="L31" s="699"/>
      <c r="M31" s="699"/>
      <c r="N31" s="699"/>
      <c r="O31" s="699"/>
      <c r="P31" s="699"/>
      <c r="Q31" s="700"/>
    </row>
    <row r="32" spans="2:17" ht="21">
      <c r="B32" s="652"/>
      <c r="C32" s="706" t="s">
        <v>225</v>
      </c>
      <c r="D32" s="705"/>
      <c r="E32" s="705"/>
      <c r="F32" s="705"/>
      <c r="G32" s="705"/>
      <c r="H32" s="705"/>
      <c r="I32" s="705"/>
      <c r="J32" s="705"/>
      <c r="K32" s="705"/>
      <c r="L32" s="705"/>
      <c r="M32" s="705"/>
      <c r="N32" s="705"/>
      <c r="O32" s="705"/>
      <c r="P32" s="705"/>
      <c r="Q32" s="653"/>
    </row>
    <row r="33" spans="2:17">
      <c r="B33" s="652"/>
      <c r="C33" s="646"/>
      <c r="D33" s="646"/>
      <c r="E33" s="646"/>
      <c r="F33" s="646"/>
      <c r="G33" s="646"/>
      <c r="H33" s="646"/>
      <c r="I33" s="646"/>
      <c r="J33" s="646"/>
      <c r="K33" s="646"/>
      <c r="L33" s="646"/>
      <c r="M33" s="646"/>
      <c r="N33" s="646"/>
      <c r="O33" s="646"/>
      <c r="P33" s="646"/>
      <c r="Q33" s="653"/>
    </row>
    <row r="34" spans="2:17" ht="76.150000000000006" customHeight="1">
      <c r="B34" s="652"/>
      <c r="C34" s="807" t="s">
        <v>224</v>
      </c>
      <c r="D34" s="807"/>
      <c r="E34" s="807"/>
      <c r="F34" s="807"/>
      <c r="G34" s="807"/>
      <c r="H34" s="807"/>
      <c r="I34" s="807"/>
      <c r="J34" s="807"/>
      <c r="K34" s="807"/>
      <c r="L34" s="807"/>
      <c r="M34" s="807"/>
      <c r="N34" s="807"/>
      <c r="O34" s="807"/>
      <c r="P34" s="807"/>
      <c r="Q34" s="653"/>
    </row>
    <row r="35" spans="2:17" ht="15.75" thickBot="1">
      <c r="B35" s="652"/>
      <c r="C35" s="646"/>
      <c r="D35" s="646"/>
      <c r="E35" s="646"/>
      <c r="F35" s="646"/>
      <c r="G35" s="646"/>
      <c r="H35" s="646"/>
      <c r="I35" s="646"/>
      <c r="J35" s="646"/>
      <c r="K35" s="646"/>
      <c r="L35" s="646"/>
      <c r="M35" s="646"/>
      <c r="N35" s="646"/>
      <c r="O35" s="646"/>
      <c r="P35" s="646"/>
      <c r="Q35" s="653"/>
    </row>
    <row r="36" spans="2:17" ht="21.75" thickBot="1">
      <c r="B36" s="652"/>
      <c r="D36" s="646"/>
      <c r="F36" s="646"/>
      <c r="H36" s="646"/>
      <c r="K36" s="708" t="s">
        <v>192</v>
      </c>
      <c r="L36" s="646"/>
      <c r="M36" s="792"/>
      <c r="N36" s="793"/>
      <c r="O36" s="646"/>
      <c r="P36" s="646"/>
      <c r="Q36" s="653"/>
    </row>
    <row r="37" spans="2:17" ht="15.75" thickBot="1">
      <c r="B37" s="652"/>
      <c r="C37" s="646"/>
      <c r="D37" s="646"/>
      <c r="E37" s="646"/>
      <c r="F37" s="646"/>
      <c r="G37" s="646"/>
      <c r="H37" s="646"/>
      <c r="K37" s="646"/>
      <c r="L37" s="646"/>
      <c r="M37" s="646"/>
      <c r="N37" s="646"/>
      <c r="O37" s="646"/>
      <c r="P37" s="646"/>
      <c r="Q37" s="653"/>
    </row>
    <row r="38" spans="2:17" ht="21.75" thickBot="1">
      <c r="B38" s="652"/>
      <c r="D38" s="704"/>
      <c r="F38" s="704"/>
      <c r="H38" s="646"/>
      <c r="K38" s="708" t="s">
        <v>193</v>
      </c>
      <c r="L38" s="646"/>
      <c r="M38" s="794">
        <f>VLOOKUP(M36,Lookups!A11:B13,2,TRUE)</f>
        <v>0</v>
      </c>
      <c r="N38" s="795"/>
      <c r="O38" s="646"/>
      <c r="P38" s="646"/>
      <c r="Q38" s="653"/>
    </row>
    <row r="39" spans="2:17" hidden="1">
      <c r="B39" s="652"/>
      <c r="C39" s="646"/>
      <c r="D39" s="646"/>
      <c r="E39" s="646"/>
      <c r="F39" s="646"/>
      <c r="G39" s="646"/>
      <c r="H39" s="646"/>
      <c r="I39" s="646"/>
      <c r="J39" s="646"/>
      <c r="K39" s="646"/>
      <c r="L39" s="646"/>
      <c r="M39" s="646"/>
      <c r="N39" s="646"/>
      <c r="O39" s="646"/>
      <c r="P39" s="646"/>
      <c r="Q39" s="653"/>
    </row>
    <row r="40" spans="2:17" hidden="1">
      <c r="B40" s="652"/>
      <c r="C40" s="646"/>
      <c r="D40" s="646"/>
      <c r="E40" s="646"/>
      <c r="F40" s="646"/>
      <c r="G40" s="646"/>
      <c r="H40" s="646"/>
      <c r="I40" s="646"/>
      <c r="J40" s="646"/>
      <c r="K40" s="646"/>
      <c r="L40" s="646"/>
      <c r="M40" s="646"/>
      <c r="N40" s="646"/>
      <c r="O40" s="646"/>
      <c r="P40" s="646"/>
      <c r="Q40" s="653"/>
    </row>
    <row r="41" spans="2:17" hidden="1">
      <c r="B41" s="652"/>
      <c r="C41" s="646"/>
      <c r="D41" s="646"/>
      <c r="E41" s="646"/>
      <c r="F41" s="646"/>
      <c r="G41" s="646"/>
      <c r="H41" s="646"/>
      <c r="I41" s="646"/>
      <c r="J41" s="646"/>
      <c r="K41" s="646"/>
      <c r="L41" s="646"/>
      <c r="M41" s="646"/>
      <c r="N41" s="646"/>
      <c r="O41" s="646"/>
      <c r="P41" s="646"/>
      <c r="Q41" s="653"/>
    </row>
    <row r="42" spans="2:17" ht="15.75" thickBot="1">
      <c r="B42" s="701"/>
      <c r="C42" s="702"/>
      <c r="D42" s="702"/>
      <c r="E42" s="702"/>
      <c r="F42" s="702"/>
      <c r="G42" s="702"/>
      <c r="H42" s="702"/>
      <c r="I42" s="702"/>
      <c r="J42" s="702"/>
      <c r="K42" s="702"/>
      <c r="L42" s="702"/>
      <c r="M42" s="702"/>
      <c r="N42" s="702"/>
      <c r="O42" s="702"/>
      <c r="P42" s="702"/>
      <c r="Q42" s="703"/>
    </row>
    <row r="43" spans="2:17"/>
    <row r="44" spans="2:17"/>
    <row r="45" spans="2:17"/>
    <row r="46" spans="2:17"/>
    <row r="47" spans="2:17"/>
    <row r="48" spans="2:17"/>
    <row r="49"/>
  </sheetData>
  <sheetProtection algorithmName="SHA-512" hashValue="NO9uZICeTAt0Q5z/p+wHPwfteCt/J0GBLbrUrabU+FxBWY375YBc5t+/CQeneeWjIJBjlmMCvMfUmJSjRcse4Q==" saltValue="FckMsLOOXJf8709kPMa72A==" spinCount="100000" sheet="1" objects="1" scenarios="1"/>
  <mergeCells count="14">
    <mergeCell ref="M36:N36"/>
    <mergeCell ref="M38:N38"/>
    <mergeCell ref="B16:Q16"/>
    <mergeCell ref="B19:Q19"/>
    <mergeCell ref="B22:Q23"/>
    <mergeCell ref="B26:Q26"/>
    <mergeCell ref="B29:Q29"/>
    <mergeCell ref="C34:P34"/>
    <mergeCell ref="B13:M13"/>
    <mergeCell ref="B2:K2"/>
    <mergeCell ref="B5:M5"/>
    <mergeCell ref="B7:Q7"/>
    <mergeCell ref="B9:M9"/>
    <mergeCell ref="B11:Q11"/>
  </mergeCells>
  <dataValidations count="1">
    <dataValidation type="decimal" allowBlank="1" showInputMessage="1" showErrorMessage="1" sqref="M36:N36" xr:uid="{00000000-0002-0000-0100-000000000000}">
      <formula1>0</formula1>
      <formula2>1</formula2>
    </dataValidation>
  </dataValidations>
  <hyperlinks>
    <hyperlink ref="B11:Q11" r:id="rId1" display="https://kb.breeam.com/knowledgebase/building-lca-tools-recognised-by-breeam/" xr:uid="{00000000-0004-0000-0100-00000000000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rgb="FF3D6864"/>
    <pageSetUpPr fitToPage="1"/>
  </sheetPr>
  <dimension ref="A1:BB115"/>
  <sheetViews>
    <sheetView showGridLines="0" topLeftCell="B34" zoomScale="80" zoomScaleNormal="80" workbookViewId="0">
      <selection activeCell="V39" sqref="V39"/>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681"/>
      <c r="M2" s="681"/>
      <c r="N2" s="681"/>
      <c r="O2" s="681"/>
      <c r="P2" s="681"/>
      <c r="Q2" s="681"/>
      <c r="R2" s="681"/>
      <c r="S2" s="681"/>
      <c r="T2" s="681"/>
      <c r="U2" s="681"/>
      <c r="V2" s="681"/>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163</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682"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682"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682"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682"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682" t="s">
        <v>22</v>
      </c>
      <c r="N14" s="67"/>
      <c r="O14" s="664"/>
      <c r="P14" s="64">
        <v>2</v>
      </c>
      <c r="Q14" s="67"/>
      <c r="R14" s="111" t="s">
        <v>49</v>
      </c>
      <c r="S14" s="67"/>
      <c r="T14" s="343">
        <f t="shared" si="0"/>
        <v>2</v>
      </c>
      <c r="U14" s="67"/>
      <c r="V14" s="109" t="s">
        <v>49</v>
      </c>
      <c r="W14" s="18">
        <f t="shared" si="1"/>
        <v>2</v>
      </c>
      <c r="X14" s="82"/>
      <c r="Y14" s="82"/>
      <c r="Z14" s="81"/>
      <c r="AA14" s="133">
        <f>SUM(K38:K44)</f>
        <v>5</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682"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1</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682"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682"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682"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50</v>
      </c>
      <c r="J19" s="9">
        <f>IF(I19="Y",G19,0)</f>
        <v>0</v>
      </c>
      <c r="K19" s="354"/>
      <c r="M19" s="682"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682"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682"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682"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682" t="s">
        <v>59</v>
      </c>
      <c r="N23" s="67"/>
      <c r="O23" s="664"/>
      <c r="P23" s="64">
        <v>0.5</v>
      </c>
      <c r="Q23" s="67"/>
      <c r="R23" s="111" t="s">
        <v>49</v>
      </c>
      <c r="S23" s="67"/>
      <c r="T23" s="343">
        <f t="shared" si="0"/>
        <v>0.5</v>
      </c>
      <c r="U23" s="67"/>
      <c r="V23" s="109" t="s">
        <v>49</v>
      </c>
      <c r="W23" s="18">
        <f t="shared" si="1"/>
        <v>0.5</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8</v>
      </c>
      <c r="J24" s="9"/>
      <c r="K24" s="354"/>
      <c r="M24" s="682"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682"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682"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745"/>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50</v>
      </c>
      <c r="J28" s="9">
        <f>IF(I28="Y",G28,0)</f>
        <v>0</v>
      </c>
      <c r="K28" s="354"/>
      <c r="M28" s="658" t="s">
        <v>28</v>
      </c>
      <c r="N28" s="66"/>
      <c r="O28" s="665"/>
      <c r="P28" s="64">
        <v>2</v>
      </c>
      <c r="Q28" s="66"/>
      <c r="R28" s="111" t="s">
        <v>49</v>
      </c>
      <c r="S28" s="66"/>
      <c r="T28" s="343">
        <f t="shared" ref="T28:T34" si="2">IF(R28="Y",P28*$L$8,"")</f>
        <v>2</v>
      </c>
      <c r="U28" s="66"/>
      <c r="V28" s="641" t="s">
        <v>49</v>
      </c>
      <c r="W28" s="18">
        <f t="shared" ref="W28:W34" si="3">IF(V28="Y", T28, 0)</f>
        <v>2</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8</v>
      </c>
      <c r="J30" s="9"/>
      <c r="K30" s="354"/>
      <c r="M30" s="658" t="s">
        <v>17</v>
      </c>
      <c r="N30" s="67"/>
      <c r="O30" s="665"/>
      <c r="P30" s="64">
        <v>1</v>
      </c>
      <c r="Q30" s="67"/>
      <c r="R30" s="111" t="s">
        <v>49</v>
      </c>
      <c r="S30" s="67"/>
      <c r="T30" s="343">
        <f t="shared" si="2"/>
        <v>1</v>
      </c>
      <c r="U30" s="67"/>
      <c r="V30" s="641"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50</v>
      </c>
      <c r="J32" s="9">
        <f>IF(I32="Y",G32,0)</f>
        <v>0</v>
      </c>
      <c r="K32" s="354">
        <f>IF(I32="Y",1,0)</f>
        <v>0</v>
      </c>
      <c r="M32" s="658" t="s">
        <v>18</v>
      </c>
      <c r="N32" s="67"/>
      <c r="O32" s="665"/>
      <c r="P32" s="64">
        <v>1</v>
      </c>
      <c r="Q32" s="67"/>
      <c r="R32" s="111" t="s">
        <v>49</v>
      </c>
      <c r="S32" s="67"/>
      <c r="T32" s="343">
        <f t="shared" si="2"/>
        <v>1</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187</v>
      </c>
      <c r="D33" s="866"/>
      <c r="E33" s="96">
        <v>2.5</v>
      </c>
      <c r="F33" s="76"/>
      <c r="G33" s="339">
        <f>E33*$A$31</f>
        <v>5</v>
      </c>
      <c r="H33" s="76"/>
      <c r="I33" s="109" t="s">
        <v>49</v>
      </c>
      <c r="J33" s="9">
        <f>IF(I33="Y",G33,0)</f>
        <v>5</v>
      </c>
      <c r="K33" s="354">
        <f>IF(I33="Y",1,0)</f>
        <v>1</v>
      </c>
      <c r="M33" s="658" t="s">
        <v>26</v>
      </c>
      <c r="N33" s="67"/>
      <c r="O33" s="665"/>
      <c r="P33" s="64">
        <v>1</v>
      </c>
      <c r="Q33" s="67"/>
      <c r="R33" s="111" t="s">
        <v>49</v>
      </c>
      <c r="S33" s="67"/>
      <c r="T33" s="343">
        <f t="shared" si="2"/>
        <v>1</v>
      </c>
      <c r="U33" s="67"/>
      <c r="V33" s="565" t="s">
        <v>50</v>
      </c>
      <c r="W33" s="18">
        <f t="shared" si="3"/>
        <v>0</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682" t="s">
        <v>16</v>
      </c>
      <c r="N34" s="67"/>
      <c r="O34" s="664"/>
      <c r="P34" s="64">
        <v>0.5</v>
      </c>
      <c r="Q34" s="67"/>
      <c r="R34" s="111" t="s">
        <v>49</v>
      </c>
      <c r="S34" s="67"/>
      <c r="T34" s="343">
        <f t="shared" si="2"/>
        <v>0.5</v>
      </c>
      <c r="U34" s="67"/>
      <c r="V34" s="641" t="s">
        <v>49</v>
      </c>
      <c r="W34" s="18">
        <f t="shared" si="3"/>
        <v>0.5</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10</v>
      </c>
      <c r="J35" s="10"/>
      <c r="K35" s="354"/>
      <c r="M35" s="73" t="s">
        <v>32</v>
      </c>
      <c r="N35" s="55"/>
      <c r="O35" s="55"/>
      <c r="P35" s="55"/>
      <c r="Q35" s="55"/>
      <c r="R35" s="74"/>
      <c r="S35" s="55"/>
      <c r="T35" s="75"/>
      <c r="U35" s="55"/>
      <c r="V35" s="746"/>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75"/>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75"/>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26</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0.86</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49</v>
      </c>
      <c r="J44" s="9">
        <f t="shared" si="4"/>
        <v>4</v>
      </c>
      <c r="K44" s="354">
        <f t="shared" si="5"/>
        <v>1</v>
      </c>
      <c r="M44" s="680"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20</v>
      </c>
      <c r="J45" s="10"/>
      <c r="K45" s="354"/>
      <c r="M45" s="852" t="s">
        <v>62</v>
      </c>
      <c r="N45" s="71"/>
      <c r="O45" s="854" t="str">
        <f>IF(AA23=0,0,VLOOKUP(O41,Lookups!A2:C10,IF(O44="Industrial",2,3),TRUE))</f>
        <v>5 + Exemplary</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615"/>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7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50</v>
      </c>
      <c r="J50" s="9">
        <f>IF(I50="Y",G50,0)</f>
        <v>0</v>
      </c>
      <c r="K50" s="354">
        <f>IF(I50="Y",1,0)</f>
        <v>0</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6</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60</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125</v>
      </c>
      <c r="D58" s="4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80" t="s">
        <v>126</v>
      </c>
      <c r="D59" s="881"/>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951" t="s">
        <v>127</v>
      </c>
      <c r="H66" s="952"/>
      <c r="I66" s="952"/>
      <c r="J66" s="952"/>
      <c r="K66" s="952"/>
      <c r="L66" s="952"/>
      <c r="M66" s="953"/>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913" t="s">
        <v>128</v>
      </c>
      <c r="H68" s="914"/>
      <c r="I68" s="914"/>
      <c r="J68" s="914"/>
      <c r="K68" s="914"/>
      <c r="L68" s="914"/>
      <c r="M68" s="915"/>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913" t="s">
        <v>129</v>
      </c>
      <c r="H69" s="914"/>
      <c r="I69" s="915"/>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913" t="s">
        <v>129</v>
      </c>
      <c r="H70" s="914"/>
      <c r="I70" s="915"/>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913" t="s">
        <v>129</v>
      </c>
      <c r="H71" s="914"/>
      <c r="I71" s="915"/>
      <c r="J71" s="168"/>
      <c r="K71" s="170"/>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913"/>
      <c r="H72" s="914"/>
      <c r="I72" s="915"/>
      <c r="J72" s="168"/>
      <c r="K72" s="170"/>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qb2G+20CDCk9eij88299vVXelxgFAoD77WppQ5dNWBpsUH1QkNr1ADbm4bK+135CfPnxQMUeaeN7H3xOoIoUpw==" saltValue="ckMbRIyDSV/VoJ/MIDxyQg==" spinCount="100000" sheet="1" objects="1" scenarios="1"/>
  <mergeCells count="65">
    <mergeCell ref="C72:D72"/>
    <mergeCell ref="G72:I72"/>
    <mergeCell ref="G66:M66"/>
    <mergeCell ref="G68:M68"/>
    <mergeCell ref="C69:D69"/>
    <mergeCell ref="G69:I69"/>
    <mergeCell ref="C70:D70"/>
    <mergeCell ref="G70:I70"/>
    <mergeCell ref="C71:D71"/>
    <mergeCell ref="G71:I71"/>
    <mergeCell ref="C64:D64"/>
    <mergeCell ref="C65:D65"/>
    <mergeCell ref="C66:D66"/>
    <mergeCell ref="C67:D67"/>
    <mergeCell ref="C68:D68"/>
    <mergeCell ref="C63:D63"/>
    <mergeCell ref="M45:M46"/>
    <mergeCell ref="O45:V46"/>
    <mergeCell ref="O47:V47"/>
    <mergeCell ref="C48:D48"/>
    <mergeCell ref="C49:D49"/>
    <mergeCell ref="C50:D50"/>
    <mergeCell ref="C57:D57"/>
    <mergeCell ref="C59:D59"/>
    <mergeCell ref="C60:D60"/>
    <mergeCell ref="C61:D61"/>
    <mergeCell ref="C62:D62"/>
    <mergeCell ref="M48:V49"/>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C2:I2"/>
    <mergeCell ref="C5:V5"/>
    <mergeCell ref="O6:O7"/>
    <mergeCell ref="AA9:AB9"/>
    <mergeCell ref="C11:D11"/>
  </mergeCells>
  <dataValidations count="9">
    <dataValidation type="list" allowBlank="1" showInputMessage="1" showErrorMessage="1" sqref="V10:V26 I38:I40 I26:I28 I9:I11 I15:I19 I42:I44 R28:R34 R36:R37 V36:V37 R10:R26 I62:I65 I32:I34 I48:I50 V28:V34" xr:uid="{00000000-0002-0000-1300-000000000000}">
      <formula1>"Y, N"</formula1>
    </dataValidation>
    <dataValidation type="list" allowBlank="1" showInputMessage="1" showErrorMessage="1" sqref="N44:V44" xr:uid="{00000000-0002-0000-1300-000001000000}">
      <formula1>"Industrial, All others"</formula1>
    </dataValidation>
    <dataValidation allowBlank="1" showInputMessage="1" showErrorMessage="1" promptTitle="ISO 21930:2007" prompt="Sustainability in building construction- Environmental declaration of building products, BSi" sqref="C42:D42" xr:uid="{00000000-0002-0000-13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1300-000003000000}"/>
    <dataValidation allowBlank="1" showInputMessage="1" showErrorMessage="1" promptTitle="EN 15978:2011" prompt="Sustainability of construction works - assessment of environmental performance of buildings - calculation method, BSi" sqref="C28" xr:uid="{00000000-0002-0000-1300-000004000000}"/>
    <dataValidation allowBlank="1" showInputMessage="1" showErrorMessage="1" promptTitle="EN 15804:2012" prompt="Sustainability of construction works - Environmental product declarations - core rules for the product category of construction products, BSi" sqref="C43:D43" xr:uid="{00000000-0002-0000-1300-000005000000}"/>
    <dataValidation allowBlank="1" showErrorMessage="1" promptTitle="CEN/TR 15941:2010" prompt="Sustainability of construction works - Environmental product declarations - Methodology for selection and use of generic data, BSi" sqref="C33:D33" xr:uid="{00000000-0002-0000-1300-000006000000}"/>
    <dataValidation allowBlank="1" showErrorMessage="1" sqref="C50:D50" xr:uid="{00000000-0002-0000-1300-000007000000}"/>
    <dataValidation allowBlank="1" showErrorMessage="1" promptTitle="EN 15804:2012" prompt="Sustainability of construction works - Environmental product declarations - core rules for the product category of construction products, BSi" sqref="C44:D44" xr:uid="{00000000-0002-0000-13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rgb="FF3D6864"/>
    <pageSetUpPr fitToPage="1"/>
  </sheetPr>
  <dimension ref="A1:BB116"/>
  <sheetViews>
    <sheetView showGridLines="0" topLeftCell="B38" zoomScale="60" zoomScaleNormal="60" workbookViewId="0">
      <selection activeCell="G70" sqref="G70:I73"/>
    </sheetView>
  </sheetViews>
  <sheetFormatPr defaultColWidth="9.140625" defaultRowHeight="15"/>
  <cols>
    <col min="1" max="1" width="4.28515625" style="362" hidden="1" customWidth="1"/>
    <col min="2" max="2" width="4.28515625" style="363" customWidth="1"/>
    <col min="3" max="3" width="68.5703125" style="362" customWidth="1"/>
    <col min="4" max="4" width="7.140625" style="362" bestFit="1" customWidth="1"/>
    <col min="5" max="5" width="7.140625" style="362" hidden="1" customWidth="1"/>
    <col min="6" max="6" width="0.5703125" style="362" customWidth="1"/>
    <col min="7" max="7" width="6" style="362" customWidth="1"/>
    <col min="8" max="8" width="0.5703125" style="362" customWidth="1"/>
    <col min="9" max="9" width="7.42578125" style="362" customWidth="1"/>
    <col min="10" max="10" width="5.28515625" style="362" hidden="1" customWidth="1"/>
    <col min="11" max="11" width="6.7109375" style="492" bestFit="1" customWidth="1"/>
    <col min="12" max="12" width="4.7109375" style="362" hidden="1" customWidth="1"/>
    <col min="13" max="13" width="57.7109375" style="362" bestFit="1" customWidth="1"/>
    <col min="14" max="14" width="0.5703125" style="363" customWidth="1"/>
    <col min="15" max="15" width="5.7109375" style="362" customWidth="1"/>
    <col min="16" max="16" width="5.7109375" style="362" hidden="1" customWidth="1"/>
    <col min="17" max="17" width="0.5703125" style="363" customWidth="1"/>
    <col min="18" max="18" width="9" style="452" customWidth="1"/>
    <col min="19" max="19" width="0.5703125" style="363" customWidth="1"/>
    <col min="20" max="20" width="7.7109375" style="452" bestFit="1" customWidth="1"/>
    <col min="21" max="21" width="0.5703125" style="363" customWidth="1"/>
    <col min="22" max="22" width="7.140625" style="452" bestFit="1" customWidth="1"/>
    <col min="23" max="23" width="3.85546875" style="452" hidden="1" customWidth="1"/>
    <col min="24" max="25" width="9.140625" style="491" hidden="1" customWidth="1"/>
    <col min="26" max="26" width="9.85546875" style="491" hidden="1" customWidth="1"/>
    <col min="27" max="33" width="9.140625" style="362" hidden="1" customWidth="1"/>
    <col min="34" max="16384" width="9.140625" style="362"/>
  </cols>
  <sheetData>
    <row r="1" spans="1:53" ht="15" customHeight="1">
      <c r="C1" s="363"/>
      <c r="D1" s="363"/>
      <c r="E1" s="363"/>
      <c r="F1" s="363"/>
      <c r="G1" s="363"/>
      <c r="H1" s="363"/>
      <c r="I1" s="363"/>
      <c r="J1" s="363"/>
      <c r="K1" s="364"/>
      <c r="L1" s="363"/>
      <c r="M1" s="363"/>
      <c r="O1" s="363"/>
      <c r="P1" s="363"/>
      <c r="R1" s="365"/>
      <c r="T1" s="365"/>
      <c r="V1" s="365"/>
      <c r="W1" s="365"/>
      <c r="X1" s="366"/>
      <c r="Y1" s="366"/>
      <c r="Z1" s="366"/>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row>
    <row r="2" spans="1:53" ht="38.25" customHeight="1">
      <c r="C2" s="887" t="s">
        <v>147</v>
      </c>
      <c r="D2" s="887"/>
      <c r="E2" s="887"/>
      <c r="F2" s="887"/>
      <c r="G2" s="887"/>
      <c r="H2" s="887"/>
      <c r="I2" s="887"/>
      <c r="J2" s="363"/>
      <c r="K2" s="367"/>
      <c r="L2" s="368"/>
      <c r="M2" s="368"/>
      <c r="N2" s="368"/>
      <c r="O2" s="368"/>
      <c r="P2" s="368"/>
      <c r="Q2" s="368"/>
      <c r="R2" s="368"/>
      <c r="S2" s="368"/>
      <c r="T2" s="368"/>
      <c r="U2" s="368"/>
      <c r="V2" s="368"/>
      <c r="W2" s="365"/>
      <c r="X2" s="366"/>
      <c r="Y2" s="366"/>
      <c r="Z2" s="366"/>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row>
    <row r="3" spans="1:53" ht="3.75" customHeight="1" thickBot="1">
      <c r="C3" s="493"/>
      <c r="D3" s="493"/>
      <c r="E3" s="493"/>
      <c r="F3" s="493"/>
      <c r="G3" s="493"/>
      <c r="H3" s="493"/>
      <c r="I3" s="493"/>
      <c r="K3" s="494"/>
      <c r="L3" s="493"/>
      <c r="M3" s="493"/>
      <c r="N3" s="493"/>
      <c r="O3" s="493"/>
      <c r="P3" s="493"/>
      <c r="Q3" s="493"/>
      <c r="R3" s="493"/>
      <c r="S3" s="493"/>
      <c r="T3" s="493"/>
      <c r="U3" s="493"/>
      <c r="V3" s="493"/>
      <c r="W3" s="365"/>
      <c r="X3" s="366"/>
      <c r="Y3" s="366"/>
      <c r="Z3" s="366"/>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row>
    <row r="4" spans="1:53" ht="19.5" customHeight="1">
      <c r="C4" s="369" t="s">
        <v>112</v>
      </c>
      <c r="D4" s="495"/>
      <c r="E4" s="495"/>
      <c r="F4" s="495"/>
      <c r="G4" s="495"/>
      <c r="H4" s="495"/>
      <c r="I4" s="495"/>
      <c r="J4" s="496"/>
      <c r="K4" s="495"/>
      <c r="L4" s="495"/>
      <c r="M4" s="495"/>
      <c r="N4" s="495"/>
      <c r="O4" s="495"/>
      <c r="P4" s="495"/>
      <c r="Q4" s="495"/>
      <c r="R4" s="495"/>
      <c r="S4" s="495"/>
      <c r="T4" s="495"/>
      <c r="U4" s="495"/>
      <c r="V4" s="497"/>
      <c r="W4" s="365"/>
      <c r="X4" s="366"/>
      <c r="Y4" s="366"/>
      <c r="Z4" s="366"/>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row>
    <row r="5" spans="1:53" ht="143.25" customHeight="1" thickBot="1">
      <c r="C5" s="954" t="s">
        <v>144</v>
      </c>
      <c r="D5" s="955"/>
      <c r="E5" s="955"/>
      <c r="F5" s="955"/>
      <c r="G5" s="955"/>
      <c r="H5" s="955"/>
      <c r="I5" s="955"/>
      <c r="J5" s="955"/>
      <c r="K5" s="955"/>
      <c r="L5" s="955"/>
      <c r="M5" s="955"/>
      <c r="N5" s="955"/>
      <c r="O5" s="955"/>
      <c r="P5" s="955"/>
      <c r="Q5" s="955"/>
      <c r="R5" s="955"/>
      <c r="S5" s="955"/>
      <c r="T5" s="955"/>
      <c r="U5" s="955"/>
      <c r="V5" s="956"/>
      <c r="W5" s="365"/>
      <c r="X5" s="366"/>
      <c r="Y5" s="366"/>
      <c r="Z5" s="366"/>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row>
    <row r="6" spans="1:53" ht="6.75" customHeight="1">
      <c r="C6" s="363"/>
      <c r="D6" s="363"/>
      <c r="E6" s="363"/>
      <c r="F6" s="363"/>
      <c r="G6" s="363"/>
      <c r="H6" s="363"/>
      <c r="I6" s="363"/>
      <c r="J6" s="363"/>
      <c r="K6" s="364"/>
      <c r="L6" s="363"/>
      <c r="M6" s="363"/>
      <c r="O6" s="363"/>
      <c r="P6" s="363"/>
      <c r="R6" s="365"/>
      <c r="T6" s="365"/>
      <c r="V6" s="365"/>
      <c r="W6" s="365"/>
      <c r="X6" s="366"/>
      <c r="Y6" s="366"/>
      <c r="Z6" s="366"/>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row>
    <row r="7" spans="1:53" s="374" customFormat="1" ht="21">
      <c r="B7" s="363"/>
      <c r="C7" s="375" t="s">
        <v>67</v>
      </c>
      <c r="D7" s="363"/>
      <c r="E7" s="363"/>
      <c r="F7" s="363"/>
      <c r="G7" s="363"/>
      <c r="H7" s="363"/>
      <c r="I7" s="363"/>
      <c r="J7" s="363"/>
      <c r="K7" s="364"/>
      <c r="L7" s="363"/>
      <c r="M7" s="375" t="s">
        <v>66</v>
      </c>
      <c r="N7" s="376"/>
      <c r="O7" s="888" t="s">
        <v>47</v>
      </c>
      <c r="P7" s="376"/>
      <c r="Q7" s="376"/>
      <c r="R7" s="377"/>
      <c r="S7" s="376"/>
      <c r="T7" s="377"/>
      <c r="U7" s="376"/>
      <c r="V7" s="377"/>
      <c r="W7" s="378"/>
      <c r="X7" s="366"/>
      <c r="Y7" s="366"/>
      <c r="Z7" s="366"/>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row>
    <row r="8" spans="1:53" s="374" customFormat="1" ht="86.25" customHeight="1" thickBot="1">
      <c r="A8" s="370" t="s">
        <v>29</v>
      </c>
      <c r="B8" s="371"/>
      <c r="C8" s="379" t="s">
        <v>54</v>
      </c>
      <c r="D8" s="380" t="s">
        <v>38</v>
      </c>
      <c r="E8" s="381"/>
      <c r="F8" s="382"/>
      <c r="G8" s="383" t="s">
        <v>52</v>
      </c>
      <c r="H8" s="382"/>
      <c r="I8" s="384" t="s">
        <v>75</v>
      </c>
      <c r="J8" s="385" t="s">
        <v>53</v>
      </c>
      <c r="K8" s="352" t="s">
        <v>76</v>
      </c>
      <c r="L8" s="371" t="s">
        <v>29</v>
      </c>
      <c r="M8" s="386"/>
      <c r="N8" s="387"/>
      <c r="O8" s="889"/>
      <c r="P8" s="387" t="s">
        <v>55</v>
      </c>
      <c r="Q8" s="387"/>
      <c r="R8" s="388" t="s">
        <v>48</v>
      </c>
      <c r="S8" s="387"/>
      <c r="T8" s="383" t="s">
        <v>52</v>
      </c>
      <c r="U8" s="387"/>
      <c r="V8" s="384" t="s">
        <v>51</v>
      </c>
      <c r="W8" s="372"/>
      <c r="X8" s="373"/>
      <c r="Y8" s="373"/>
      <c r="Z8" s="37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row>
    <row r="9" spans="1:53" s="374" customFormat="1" ht="18.75">
      <c r="A9" s="390">
        <v>2</v>
      </c>
      <c r="B9" s="391"/>
      <c r="C9" s="392" t="s">
        <v>39</v>
      </c>
      <c r="D9" s="363"/>
      <c r="E9" s="363"/>
      <c r="F9" s="393"/>
      <c r="G9" s="394" t="s">
        <v>2</v>
      </c>
      <c r="H9" s="393"/>
      <c r="I9" s="393"/>
      <c r="J9" s="395"/>
      <c r="K9" s="353"/>
      <c r="L9" s="396">
        <v>1</v>
      </c>
      <c r="M9" s="397" t="s">
        <v>78</v>
      </c>
      <c r="N9" s="364"/>
      <c r="O9" s="364"/>
      <c r="P9" s="364"/>
      <c r="Q9" s="364"/>
      <c r="R9" s="378"/>
      <c r="S9" s="364"/>
      <c r="T9" s="378"/>
      <c r="U9" s="364"/>
      <c r="V9" s="398"/>
      <c r="W9" s="399"/>
      <c r="X9" s="400"/>
      <c r="Y9" s="400"/>
      <c r="Z9" s="401"/>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row>
    <row r="10" spans="1:53" s="374" customFormat="1" ht="18.75">
      <c r="B10" s="363"/>
      <c r="C10" s="402" t="s">
        <v>1</v>
      </c>
      <c r="D10" s="403" t="s">
        <v>21</v>
      </c>
      <c r="E10" s="404">
        <v>1</v>
      </c>
      <c r="F10" s="405"/>
      <c r="G10" s="338">
        <f>E10*$A$9</f>
        <v>2</v>
      </c>
      <c r="H10" s="405"/>
      <c r="I10" s="406" t="s">
        <v>49</v>
      </c>
      <c r="J10" s="395">
        <f>IF(I10="Y",G10,0)</f>
        <v>2</v>
      </c>
      <c r="K10" s="354">
        <f>IF(I10="Y",1,0)</f>
        <v>1</v>
      </c>
      <c r="M10" s="392" t="s">
        <v>24</v>
      </c>
      <c r="N10" s="407"/>
      <c r="O10" s="407"/>
      <c r="P10" s="407"/>
      <c r="Q10" s="407"/>
      <c r="R10" s="378"/>
      <c r="S10" s="407"/>
      <c r="T10" s="394" t="s">
        <v>2</v>
      </c>
      <c r="U10" s="407"/>
      <c r="V10" s="398"/>
      <c r="W10" s="399"/>
      <c r="X10" s="366"/>
      <c r="Y10" s="366"/>
      <c r="Z10" s="366"/>
      <c r="AA10" s="890" t="s">
        <v>76</v>
      </c>
      <c r="AB10" s="890"/>
      <c r="AC10" s="363"/>
      <c r="AD10" s="363"/>
      <c r="AE10" s="363"/>
      <c r="AF10" s="363"/>
      <c r="AG10" s="363"/>
      <c r="AH10" s="363"/>
      <c r="AI10" s="809" t="s">
        <v>170</v>
      </c>
      <c r="AJ10" s="809"/>
      <c r="AK10" s="809"/>
      <c r="AL10" s="809"/>
      <c r="AM10" s="809"/>
      <c r="AN10" s="809"/>
      <c r="AO10" s="809"/>
      <c r="AP10" s="363"/>
      <c r="AQ10" s="363"/>
      <c r="AR10" s="363"/>
      <c r="AS10" s="363"/>
      <c r="AT10" s="363"/>
      <c r="AU10" s="363"/>
      <c r="AV10" s="363"/>
      <c r="AW10" s="363"/>
      <c r="AX10" s="363"/>
      <c r="AY10" s="363"/>
      <c r="AZ10" s="363"/>
      <c r="BA10" s="363"/>
    </row>
    <row r="11" spans="1:53" s="374" customFormat="1" ht="15.75">
      <c r="B11" s="363"/>
      <c r="C11" s="891" t="s">
        <v>68</v>
      </c>
      <c r="D11" s="892"/>
      <c r="E11" s="395">
        <v>1</v>
      </c>
      <c r="F11" s="405"/>
      <c r="G11" s="338">
        <f>E11*$A$9</f>
        <v>2</v>
      </c>
      <c r="H11" s="405"/>
      <c r="I11" s="406" t="s">
        <v>49</v>
      </c>
      <c r="J11" s="395">
        <f>IF(I11="Y",G11,0)</f>
        <v>2</v>
      </c>
      <c r="K11" s="355"/>
      <c r="L11" s="408"/>
      <c r="M11" s="409" t="s">
        <v>23</v>
      </c>
      <c r="N11" s="410"/>
      <c r="O11" s="411" t="s">
        <v>21</v>
      </c>
      <c r="P11" s="412">
        <v>2</v>
      </c>
      <c r="Q11" s="410"/>
      <c r="R11" s="111" t="s">
        <v>49</v>
      </c>
      <c r="S11" s="410"/>
      <c r="T11" s="343">
        <f t="shared" ref="T11:T26" si="0">IF(R11="Y",P11*$L$9,"")</f>
        <v>2</v>
      </c>
      <c r="U11" s="410"/>
      <c r="V11" s="641" t="s">
        <v>49</v>
      </c>
      <c r="W11" s="414">
        <f t="shared" ref="W11:W26" si="1">IF(V11="Y", T11, 0)</f>
        <v>2</v>
      </c>
      <c r="X11" s="366">
        <f>IF(OR(R11="N",W11&gt;0),1,0)</f>
        <v>1</v>
      </c>
      <c r="Y11" s="366"/>
      <c r="Z11" s="366"/>
      <c r="AA11" s="415">
        <f>K10</f>
        <v>1</v>
      </c>
      <c r="AB11" s="363"/>
      <c r="AC11" s="363"/>
      <c r="AD11" s="363"/>
      <c r="AE11" s="363"/>
      <c r="AF11" s="363"/>
      <c r="AG11" s="363"/>
      <c r="AH11" s="363"/>
      <c r="AI11" s="809"/>
      <c r="AJ11" s="809"/>
      <c r="AK11" s="809"/>
      <c r="AL11" s="809"/>
      <c r="AM11" s="809"/>
      <c r="AN11" s="809"/>
      <c r="AO11" s="809"/>
      <c r="AP11" s="363"/>
      <c r="AQ11" s="363"/>
      <c r="AR11" s="363"/>
      <c r="AS11" s="363"/>
      <c r="AT11" s="363"/>
      <c r="AU11" s="363"/>
      <c r="AV11" s="363"/>
      <c r="AW11" s="363"/>
      <c r="AX11" s="363"/>
      <c r="AY11" s="363"/>
      <c r="AZ11" s="363"/>
      <c r="BA11" s="363"/>
    </row>
    <row r="12" spans="1:53" s="374" customFormat="1" ht="15.75">
      <c r="B12" s="363"/>
      <c r="C12" s="893" t="s">
        <v>69</v>
      </c>
      <c r="D12" s="893"/>
      <c r="E12" s="395">
        <v>2</v>
      </c>
      <c r="F12" s="405"/>
      <c r="G12" s="338">
        <f>E12*$A$9</f>
        <v>4</v>
      </c>
      <c r="H12" s="405"/>
      <c r="I12" s="406" t="s">
        <v>49</v>
      </c>
      <c r="J12" s="395">
        <f>IF(I12="Y",G12,0)</f>
        <v>4</v>
      </c>
      <c r="K12" s="355"/>
      <c r="L12" s="408"/>
      <c r="M12" s="409" t="s">
        <v>9</v>
      </c>
      <c r="N12" s="405"/>
      <c r="O12" s="411" t="s">
        <v>21</v>
      </c>
      <c r="P12" s="412">
        <v>2</v>
      </c>
      <c r="Q12" s="405"/>
      <c r="R12" s="111" t="s">
        <v>49</v>
      </c>
      <c r="S12" s="405"/>
      <c r="T12" s="343">
        <f t="shared" si="0"/>
        <v>2</v>
      </c>
      <c r="U12" s="405"/>
      <c r="V12" s="641" t="s">
        <v>49</v>
      </c>
      <c r="W12" s="414">
        <f t="shared" si="1"/>
        <v>2</v>
      </c>
      <c r="X12" s="366">
        <f>IF(OR(R12="N",W12&gt;0),1,0)</f>
        <v>1</v>
      </c>
      <c r="Y12" s="366"/>
      <c r="Z12" s="416"/>
      <c r="AA12" s="417">
        <f>K16</f>
        <v>1</v>
      </c>
      <c r="AB12" s="363"/>
      <c r="AC12" s="363"/>
      <c r="AD12" s="363"/>
      <c r="AE12" s="363"/>
      <c r="AF12" s="363"/>
      <c r="AG12" s="363"/>
      <c r="AH12" s="363"/>
      <c r="AI12" s="810" t="s">
        <v>171</v>
      </c>
      <c r="AJ12" s="810"/>
      <c r="AK12" s="810"/>
      <c r="AL12" s="810"/>
      <c r="AM12" s="810"/>
      <c r="AN12" s="810"/>
      <c r="AO12" s="810"/>
      <c r="AP12" s="363"/>
      <c r="AQ12" s="363"/>
      <c r="AR12" s="363"/>
      <c r="AS12" s="363"/>
      <c r="AT12" s="363"/>
      <c r="AU12" s="363"/>
      <c r="AV12" s="363"/>
      <c r="AW12" s="363"/>
      <c r="AX12" s="363"/>
      <c r="AY12" s="363"/>
      <c r="AZ12" s="363"/>
      <c r="BA12" s="363"/>
    </row>
    <row r="13" spans="1:53" s="374" customFormat="1" ht="15.75">
      <c r="B13" s="363"/>
      <c r="C13" s="363"/>
      <c r="D13" s="418" t="s">
        <v>56</v>
      </c>
      <c r="E13" s="389"/>
      <c r="F13" s="359"/>
      <c r="G13" s="344">
        <f>SUM(G10:G12)</f>
        <v>8</v>
      </c>
      <c r="H13" s="359"/>
      <c r="I13" s="345">
        <f>SUM(J10:J12)</f>
        <v>8</v>
      </c>
      <c r="J13" s="419"/>
      <c r="K13" s="355"/>
      <c r="L13" s="408"/>
      <c r="M13" s="409" t="s">
        <v>6</v>
      </c>
      <c r="N13" s="405"/>
      <c r="O13" s="420"/>
      <c r="P13" s="412">
        <v>2</v>
      </c>
      <c r="Q13" s="405"/>
      <c r="R13" s="111" t="s">
        <v>49</v>
      </c>
      <c r="S13" s="405"/>
      <c r="T13" s="343">
        <f t="shared" si="0"/>
        <v>2</v>
      </c>
      <c r="U13" s="405"/>
      <c r="V13" s="641" t="s">
        <v>49</v>
      </c>
      <c r="W13" s="414">
        <f t="shared" si="1"/>
        <v>2</v>
      </c>
      <c r="X13" s="366"/>
      <c r="Y13" s="366"/>
      <c r="Z13" s="416"/>
      <c r="AA13" s="417">
        <f>K27</f>
        <v>1</v>
      </c>
      <c r="AB13" s="363"/>
      <c r="AC13" s="363"/>
      <c r="AD13" s="363"/>
      <c r="AE13" s="363"/>
      <c r="AF13" s="363"/>
      <c r="AG13" s="363"/>
      <c r="AH13" s="363"/>
      <c r="AI13" s="810"/>
      <c r="AJ13" s="810"/>
      <c r="AK13" s="810"/>
      <c r="AL13" s="810"/>
      <c r="AM13" s="810"/>
      <c r="AN13" s="810"/>
      <c r="AO13" s="810"/>
      <c r="AP13" s="363"/>
      <c r="AQ13" s="363"/>
      <c r="AR13" s="363"/>
      <c r="AS13" s="363"/>
      <c r="AT13" s="363"/>
      <c r="AU13" s="363"/>
      <c r="AV13" s="363"/>
      <c r="AW13" s="363"/>
      <c r="AX13" s="363"/>
      <c r="AY13" s="363"/>
      <c r="AZ13" s="363"/>
      <c r="BA13" s="363"/>
    </row>
    <row r="14" spans="1:53" s="374" customFormat="1" ht="15.75">
      <c r="B14" s="363"/>
      <c r="C14" s="421"/>
      <c r="D14" s="421"/>
      <c r="E14" s="421"/>
      <c r="F14" s="421"/>
      <c r="G14" s="421"/>
      <c r="H14" s="421"/>
      <c r="I14" s="421"/>
      <c r="J14" s="421"/>
      <c r="K14" s="355"/>
      <c r="L14" s="408"/>
      <c r="M14" s="409" t="s">
        <v>14</v>
      </c>
      <c r="N14" s="405"/>
      <c r="O14" s="411" t="s">
        <v>21</v>
      </c>
      <c r="P14" s="412">
        <v>2</v>
      </c>
      <c r="Q14" s="405"/>
      <c r="R14" s="111" t="s">
        <v>49</v>
      </c>
      <c r="S14" s="405"/>
      <c r="T14" s="343">
        <f t="shared" si="0"/>
        <v>2</v>
      </c>
      <c r="U14" s="405"/>
      <c r="V14" s="641" t="s">
        <v>49</v>
      </c>
      <c r="W14" s="414">
        <f t="shared" si="1"/>
        <v>2</v>
      </c>
      <c r="X14" s="366">
        <f>IF(OR(R14="N",W14&gt;0),1,0)</f>
        <v>1</v>
      </c>
      <c r="Y14" s="366"/>
      <c r="Z14" s="416"/>
      <c r="AA14" s="417">
        <f>SUM(K33:K35)</f>
        <v>2</v>
      </c>
      <c r="AB14" s="363"/>
      <c r="AC14" s="363"/>
      <c r="AD14" s="363"/>
      <c r="AE14" s="363"/>
      <c r="AF14" s="363"/>
      <c r="AG14" s="391" t="s">
        <v>77</v>
      </c>
      <c r="AH14" s="363"/>
      <c r="AI14" s="810"/>
      <c r="AJ14" s="810"/>
      <c r="AK14" s="810"/>
      <c r="AL14" s="810"/>
      <c r="AM14" s="810"/>
      <c r="AN14" s="810"/>
      <c r="AO14" s="810"/>
      <c r="AP14" s="363"/>
      <c r="AQ14" s="363"/>
      <c r="AR14" s="363"/>
      <c r="AS14" s="363"/>
      <c r="AT14" s="363"/>
      <c r="AU14" s="363"/>
      <c r="AV14" s="363"/>
      <c r="AW14" s="363"/>
      <c r="AX14" s="363"/>
      <c r="AY14" s="363"/>
      <c r="AZ14" s="363"/>
      <c r="BA14" s="363"/>
    </row>
    <row r="15" spans="1:53" s="374" customFormat="1" ht="18.75">
      <c r="A15" s="390">
        <v>2</v>
      </c>
      <c r="B15" s="391"/>
      <c r="C15" s="392" t="s">
        <v>70</v>
      </c>
      <c r="D15" s="422"/>
      <c r="E15" s="363"/>
      <c r="F15" s="423"/>
      <c r="G15" s="424" t="s">
        <v>3</v>
      </c>
      <c r="H15" s="423"/>
      <c r="I15" s="425"/>
      <c r="J15" s="395"/>
      <c r="K15" s="355"/>
      <c r="L15" s="408"/>
      <c r="M15" s="409" t="s">
        <v>22</v>
      </c>
      <c r="N15" s="405"/>
      <c r="O15" s="420"/>
      <c r="P15" s="412">
        <v>2</v>
      </c>
      <c r="Q15" s="405"/>
      <c r="R15" s="111" t="s">
        <v>49</v>
      </c>
      <c r="S15" s="405"/>
      <c r="T15" s="343">
        <f t="shared" si="0"/>
        <v>2</v>
      </c>
      <c r="U15" s="405"/>
      <c r="V15" s="641" t="s">
        <v>49</v>
      </c>
      <c r="W15" s="414">
        <f t="shared" si="1"/>
        <v>2</v>
      </c>
      <c r="X15" s="366"/>
      <c r="Y15" s="366"/>
      <c r="Z15" s="416"/>
      <c r="AA15" s="417">
        <f>SUM(K39:K45)</f>
        <v>5</v>
      </c>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row>
    <row r="16" spans="1:53" s="374" customFormat="1" ht="15.75">
      <c r="B16" s="363"/>
      <c r="C16" s="894" t="s">
        <v>4</v>
      </c>
      <c r="D16" s="894"/>
      <c r="E16" s="426">
        <v>1</v>
      </c>
      <c r="F16" s="341"/>
      <c r="G16" s="339">
        <f>E16*$A$15</f>
        <v>2</v>
      </c>
      <c r="H16" s="341"/>
      <c r="I16" s="406" t="s">
        <v>49</v>
      </c>
      <c r="J16" s="395">
        <f>IF(I16="Y",G16,0)</f>
        <v>2</v>
      </c>
      <c r="K16" s="354">
        <f>IF(OR(J16,J17,J18,J19,J20&gt;0),1,0)</f>
        <v>1</v>
      </c>
      <c r="M16" s="409" t="s">
        <v>36</v>
      </c>
      <c r="N16" s="405"/>
      <c r="O16" s="411" t="s">
        <v>21</v>
      </c>
      <c r="P16" s="412">
        <v>2</v>
      </c>
      <c r="Q16" s="405"/>
      <c r="R16" s="111" t="s">
        <v>49</v>
      </c>
      <c r="S16" s="405"/>
      <c r="T16" s="343">
        <f t="shared" si="0"/>
        <v>2</v>
      </c>
      <c r="U16" s="405"/>
      <c r="V16" s="641" t="s">
        <v>49</v>
      </c>
      <c r="W16" s="414">
        <f t="shared" si="1"/>
        <v>2</v>
      </c>
      <c r="X16" s="366">
        <f>IF(OR(R16="N",W16&gt;0),1,0)</f>
        <v>1</v>
      </c>
      <c r="Y16" s="366"/>
      <c r="Z16" s="416"/>
      <c r="AA16" s="417">
        <f>SUM(K49:K51)</f>
        <v>1</v>
      </c>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row>
    <row r="17" spans="1:53" s="374" customFormat="1" ht="15.75">
      <c r="B17" s="363"/>
      <c r="C17" s="894" t="s">
        <v>42</v>
      </c>
      <c r="D17" s="894"/>
      <c r="E17" s="426">
        <v>2</v>
      </c>
      <c r="F17" s="341"/>
      <c r="G17" s="339">
        <f>E17*$A$15</f>
        <v>4</v>
      </c>
      <c r="H17" s="341"/>
      <c r="I17" s="406" t="s">
        <v>49</v>
      </c>
      <c r="J17" s="395">
        <f>IF(I17="Y",G17,0)</f>
        <v>4</v>
      </c>
      <c r="K17" s="354"/>
      <c r="M17" s="409" t="s">
        <v>7</v>
      </c>
      <c r="N17" s="405"/>
      <c r="O17" s="420"/>
      <c r="P17" s="412">
        <v>1</v>
      </c>
      <c r="Q17" s="405"/>
      <c r="R17" s="111" t="s">
        <v>49</v>
      </c>
      <c r="S17" s="405"/>
      <c r="T17" s="343">
        <f t="shared" si="0"/>
        <v>1</v>
      </c>
      <c r="U17" s="405"/>
      <c r="V17" s="641" t="s">
        <v>49</v>
      </c>
      <c r="W17" s="414">
        <f t="shared" si="1"/>
        <v>1</v>
      </c>
      <c r="X17" s="366"/>
      <c r="Y17" s="366"/>
      <c r="Z17" s="366"/>
      <c r="AA17" s="417">
        <f>X11</f>
        <v>1</v>
      </c>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row>
    <row r="18" spans="1:53" s="374" customFormat="1" ht="15.75">
      <c r="B18" s="363"/>
      <c r="C18" s="895" t="s">
        <v>5</v>
      </c>
      <c r="D18" s="895"/>
      <c r="E18" s="427">
        <v>3</v>
      </c>
      <c r="F18" s="341"/>
      <c r="G18" s="339">
        <f>E18*$A$15</f>
        <v>6</v>
      </c>
      <c r="H18" s="341"/>
      <c r="I18" s="406" t="s">
        <v>49</v>
      </c>
      <c r="J18" s="395">
        <f>IF(I18="Y",G18,0)</f>
        <v>6</v>
      </c>
      <c r="K18" s="354"/>
      <c r="M18" s="409" t="s">
        <v>41</v>
      </c>
      <c r="N18" s="405"/>
      <c r="O18" s="420"/>
      <c r="P18" s="412">
        <v>1</v>
      </c>
      <c r="Q18" s="405"/>
      <c r="R18" s="111" t="s">
        <v>49</v>
      </c>
      <c r="S18" s="405"/>
      <c r="T18" s="343">
        <f t="shared" si="0"/>
        <v>1</v>
      </c>
      <c r="U18" s="405"/>
      <c r="V18" s="641" t="s">
        <v>49</v>
      </c>
      <c r="W18" s="414">
        <f t="shared" si="1"/>
        <v>1</v>
      </c>
      <c r="X18" s="366"/>
      <c r="Y18" s="366"/>
      <c r="Z18" s="366"/>
      <c r="AA18" s="417">
        <f>X12</f>
        <v>1</v>
      </c>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row>
    <row r="19" spans="1:53" s="374" customFormat="1" ht="15.75">
      <c r="A19" s="362"/>
      <c r="B19" s="363"/>
      <c r="C19" s="895" t="s">
        <v>87</v>
      </c>
      <c r="D19" s="895"/>
      <c r="E19" s="428">
        <v>4</v>
      </c>
      <c r="F19" s="362"/>
      <c r="G19" s="340">
        <f>E19*$A$15</f>
        <v>8</v>
      </c>
      <c r="H19" s="362"/>
      <c r="I19" s="413" t="s">
        <v>49</v>
      </c>
      <c r="J19" s="395">
        <f>IF(I19="Y",G19,0)</f>
        <v>8</v>
      </c>
      <c r="K19" s="354"/>
      <c r="M19" s="409" t="s">
        <v>40</v>
      </c>
      <c r="N19" s="405"/>
      <c r="O19" s="420"/>
      <c r="P19" s="412">
        <v>1</v>
      </c>
      <c r="Q19" s="405"/>
      <c r="R19" s="111" t="s">
        <v>49</v>
      </c>
      <c r="S19" s="405"/>
      <c r="T19" s="343">
        <f t="shared" si="0"/>
        <v>1</v>
      </c>
      <c r="U19" s="405"/>
      <c r="V19" s="641" t="s">
        <v>49</v>
      </c>
      <c r="W19" s="414">
        <f t="shared" si="1"/>
        <v>1</v>
      </c>
      <c r="X19" s="366">
        <v>1</v>
      </c>
      <c r="Y19" s="366"/>
      <c r="Z19" s="366"/>
      <c r="AA19" s="417">
        <f>X14</f>
        <v>1</v>
      </c>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row>
    <row r="20" spans="1:53" s="374" customFormat="1" ht="15.75">
      <c r="B20" s="363"/>
      <c r="C20" s="896" t="s">
        <v>161</v>
      </c>
      <c r="D20" s="896"/>
      <c r="E20" s="427">
        <v>6</v>
      </c>
      <c r="F20" s="341"/>
      <c r="G20" s="339">
        <f>E20*$A$15</f>
        <v>12</v>
      </c>
      <c r="H20" s="341"/>
      <c r="I20" s="413" t="s">
        <v>50</v>
      </c>
      <c r="J20" s="395">
        <f>IF(I20="Y",G20,0)</f>
        <v>0</v>
      </c>
      <c r="K20" s="354"/>
      <c r="M20" s="409" t="s">
        <v>15</v>
      </c>
      <c r="N20" s="405"/>
      <c r="O20" s="420"/>
      <c r="P20" s="412">
        <v>1</v>
      </c>
      <c r="Q20" s="405"/>
      <c r="R20" s="111" t="s">
        <v>49</v>
      </c>
      <c r="S20" s="405"/>
      <c r="T20" s="343">
        <f t="shared" si="0"/>
        <v>1</v>
      </c>
      <c r="U20" s="405"/>
      <c r="V20" s="641" t="s">
        <v>49</v>
      </c>
      <c r="W20" s="414">
        <f t="shared" si="1"/>
        <v>1</v>
      </c>
      <c r="X20" s="366"/>
      <c r="Y20" s="366"/>
      <c r="Z20" s="366"/>
      <c r="AA20" s="417">
        <f>X16</f>
        <v>1</v>
      </c>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row>
    <row r="21" spans="1:53" s="374" customFormat="1" ht="15.75">
      <c r="B21" s="363"/>
      <c r="C21" s="885" t="s">
        <v>72</v>
      </c>
      <c r="D21" s="886"/>
      <c r="E21" s="362"/>
      <c r="F21" s="362"/>
      <c r="G21" s="429"/>
      <c r="H21" s="429"/>
      <c r="I21" s="430"/>
      <c r="J21" s="395"/>
      <c r="K21" s="354"/>
      <c r="M21" s="409" t="s">
        <v>10</v>
      </c>
      <c r="N21" s="405"/>
      <c r="O21" s="411" t="s">
        <v>21</v>
      </c>
      <c r="P21" s="412">
        <v>1</v>
      </c>
      <c r="Q21" s="405"/>
      <c r="R21" s="111" t="s">
        <v>49</v>
      </c>
      <c r="S21" s="405"/>
      <c r="T21" s="343">
        <f t="shared" si="0"/>
        <v>1</v>
      </c>
      <c r="U21" s="405"/>
      <c r="V21" s="641" t="s">
        <v>49</v>
      </c>
      <c r="W21" s="414">
        <f t="shared" si="1"/>
        <v>1</v>
      </c>
      <c r="X21" s="366">
        <f>IF(OR(R21="N",W21&gt;0),1,0)</f>
        <v>1</v>
      </c>
      <c r="Y21" s="366"/>
      <c r="Z21" s="366"/>
      <c r="AA21" s="417">
        <f>X19</f>
        <v>1</v>
      </c>
      <c r="AB21" s="363" t="s">
        <v>115</v>
      </c>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row>
    <row r="22" spans="1:53" s="374" customFormat="1" ht="15.75">
      <c r="B22" s="363"/>
      <c r="C22" s="885" t="s">
        <v>73</v>
      </c>
      <c r="D22" s="886"/>
      <c r="E22" s="363"/>
      <c r="F22" s="362"/>
      <c r="G22" s="429"/>
      <c r="H22" s="429"/>
      <c r="I22" s="430"/>
      <c r="J22" s="395"/>
      <c r="K22" s="354"/>
      <c r="M22" s="409" t="s">
        <v>8</v>
      </c>
      <c r="N22" s="405"/>
      <c r="O22" s="411" t="s">
        <v>21</v>
      </c>
      <c r="P22" s="412">
        <v>1</v>
      </c>
      <c r="Q22" s="405"/>
      <c r="R22" s="111" t="s">
        <v>49</v>
      </c>
      <c r="S22" s="405"/>
      <c r="T22" s="343">
        <f t="shared" si="0"/>
        <v>1</v>
      </c>
      <c r="U22" s="405"/>
      <c r="V22" s="641" t="s">
        <v>49</v>
      </c>
      <c r="W22" s="414">
        <f t="shared" si="1"/>
        <v>1</v>
      </c>
      <c r="X22" s="366">
        <f>IF(OR(R22="N",W22&gt;0),1,0)</f>
        <v>1</v>
      </c>
      <c r="Y22" s="366"/>
      <c r="Z22" s="366"/>
      <c r="AA22" s="417">
        <f>X21</f>
        <v>1</v>
      </c>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row>
    <row r="23" spans="1:53" s="374" customFormat="1" ht="16.5" thickBot="1">
      <c r="B23" s="363"/>
      <c r="C23" s="885" t="s">
        <v>88</v>
      </c>
      <c r="D23" s="886"/>
      <c r="E23" s="363"/>
      <c r="F23" s="362"/>
      <c r="G23" s="429"/>
      <c r="H23" s="429"/>
      <c r="I23" s="430"/>
      <c r="J23" s="395"/>
      <c r="K23" s="354"/>
      <c r="M23" s="409" t="s">
        <v>37</v>
      </c>
      <c r="N23" s="405"/>
      <c r="O23" s="420"/>
      <c r="P23" s="412">
        <v>1</v>
      </c>
      <c r="Q23" s="405"/>
      <c r="R23" s="111" t="s">
        <v>49</v>
      </c>
      <c r="S23" s="405"/>
      <c r="T23" s="343">
        <f t="shared" si="0"/>
        <v>1</v>
      </c>
      <c r="U23" s="405"/>
      <c r="V23" s="641" t="s">
        <v>49</v>
      </c>
      <c r="W23" s="414">
        <f t="shared" si="1"/>
        <v>1</v>
      </c>
      <c r="X23" s="366"/>
      <c r="Y23" s="366"/>
      <c r="Z23" s="366"/>
      <c r="AA23" s="431">
        <f>X22</f>
        <v>1</v>
      </c>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row>
    <row r="24" spans="1:53" s="374" customFormat="1" ht="16.5" thickBot="1">
      <c r="B24" s="363"/>
      <c r="C24" s="897" t="s">
        <v>74</v>
      </c>
      <c r="D24" s="898"/>
      <c r="E24" s="363"/>
      <c r="F24" s="362"/>
      <c r="G24" s="429"/>
      <c r="H24" s="429"/>
      <c r="I24" s="430"/>
      <c r="J24" s="395"/>
      <c r="K24" s="354"/>
      <c r="M24" s="409" t="s">
        <v>59</v>
      </c>
      <c r="N24" s="405"/>
      <c r="O24" s="420"/>
      <c r="P24" s="412">
        <v>0.5</v>
      </c>
      <c r="Q24" s="405"/>
      <c r="R24" s="111" t="s">
        <v>49</v>
      </c>
      <c r="S24" s="405"/>
      <c r="T24" s="343">
        <f t="shared" si="0"/>
        <v>0.5</v>
      </c>
      <c r="U24" s="405"/>
      <c r="V24" s="641" t="s">
        <v>49</v>
      </c>
      <c r="W24" s="414">
        <f t="shared" si="1"/>
        <v>0.5</v>
      </c>
      <c r="X24" s="366"/>
      <c r="Y24" s="366"/>
      <c r="Z24" s="366"/>
      <c r="AA24" s="432">
        <f>MIN(AA11:AA23)</f>
        <v>1</v>
      </c>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row>
    <row r="25" spans="1:53" s="374" customFormat="1" ht="15.75">
      <c r="B25" s="363"/>
      <c r="C25" s="643" t="s">
        <v>157</v>
      </c>
      <c r="D25" s="418" t="s">
        <v>56</v>
      </c>
      <c r="E25" s="363"/>
      <c r="F25" s="359"/>
      <c r="G25" s="344">
        <f>MAX(G16:G20)</f>
        <v>12</v>
      </c>
      <c r="H25" s="359"/>
      <c r="I25" s="345">
        <f>MAX(J16:J20)</f>
        <v>8</v>
      </c>
      <c r="J25" s="395"/>
      <c r="K25" s="354"/>
      <c r="M25" s="409" t="s">
        <v>11</v>
      </c>
      <c r="N25" s="405"/>
      <c r="O25" s="420"/>
      <c r="P25" s="412">
        <v>0.5</v>
      </c>
      <c r="Q25" s="405"/>
      <c r="R25" s="111" t="s">
        <v>49</v>
      </c>
      <c r="S25" s="405"/>
      <c r="T25" s="343">
        <f t="shared" si="0"/>
        <v>0.5</v>
      </c>
      <c r="U25" s="405"/>
      <c r="V25" s="641" t="s">
        <v>49</v>
      </c>
      <c r="W25" s="414">
        <f t="shared" si="1"/>
        <v>0.5</v>
      </c>
      <c r="X25" s="366"/>
      <c r="Y25" s="366"/>
      <c r="Z25" s="366"/>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row>
    <row r="26" spans="1:53" s="374" customFormat="1" ht="37.5" customHeight="1">
      <c r="A26" s="390">
        <v>2</v>
      </c>
      <c r="B26" s="391"/>
      <c r="C26" s="899" t="s">
        <v>89</v>
      </c>
      <c r="D26" s="899"/>
      <c r="E26" s="363"/>
      <c r="F26" s="423"/>
      <c r="G26" s="453" t="s">
        <v>2</v>
      </c>
      <c r="H26" s="423"/>
      <c r="I26" s="425"/>
      <c r="J26" s="395"/>
      <c r="K26" s="354"/>
      <c r="M26" s="409" t="s">
        <v>13</v>
      </c>
      <c r="N26" s="405"/>
      <c r="O26" s="420"/>
      <c r="P26" s="412">
        <v>0.5</v>
      </c>
      <c r="Q26" s="405"/>
      <c r="R26" s="111" t="s">
        <v>49</v>
      </c>
      <c r="S26" s="405"/>
      <c r="T26" s="343">
        <f t="shared" si="0"/>
        <v>0.5</v>
      </c>
      <c r="U26" s="405"/>
      <c r="V26" s="641" t="s">
        <v>49</v>
      </c>
      <c r="W26" s="414">
        <f t="shared" si="1"/>
        <v>0.5</v>
      </c>
      <c r="X26" s="366"/>
      <c r="Y26" s="366"/>
      <c r="Z26" s="366"/>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row>
    <row r="27" spans="1:53" s="374" customFormat="1" ht="15.75">
      <c r="A27" s="390"/>
      <c r="B27" s="391"/>
      <c r="C27" s="895" t="s">
        <v>160</v>
      </c>
      <c r="D27" s="895"/>
      <c r="E27" s="433">
        <v>2</v>
      </c>
      <c r="F27" s="405"/>
      <c r="G27" s="338">
        <f>E27*$A$26</f>
        <v>4</v>
      </c>
      <c r="H27" s="405"/>
      <c r="I27" s="406" t="s">
        <v>49</v>
      </c>
      <c r="J27" s="395">
        <f>IF(I27="Y",G27,0)</f>
        <v>4</v>
      </c>
      <c r="K27" s="354">
        <f>IF(OR(J27,J28,J29&gt;0),1,0)</f>
        <v>1</v>
      </c>
      <c r="M27" s="409" t="s">
        <v>12</v>
      </c>
      <c r="N27" s="434"/>
      <c r="O27" s="420"/>
      <c r="P27" s="412">
        <v>0.5</v>
      </c>
      <c r="Q27" s="434"/>
      <c r="R27" s="111" t="s">
        <v>49</v>
      </c>
      <c r="S27" s="434"/>
      <c r="T27" s="343">
        <f>IF(R27="Y",P27*$L$9,"")</f>
        <v>0.5</v>
      </c>
      <c r="U27" s="434"/>
      <c r="V27" s="641" t="s">
        <v>49</v>
      </c>
      <c r="W27" s="414">
        <f>IF(V27="Y", T27, 0)</f>
        <v>0.5</v>
      </c>
      <c r="X27" s="366"/>
      <c r="Y27" s="366"/>
      <c r="Z27" s="366"/>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row>
    <row r="28" spans="1:53" s="374" customFormat="1" ht="18.75">
      <c r="B28" s="363"/>
      <c r="C28" s="895" t="s">
        <v>44</v>
      </c>
      <c r="D28" s="895"/>
      <c r="E28" s="433">
        <v>2</v>
      </c>
      <c r="F28" s="405"/>
      <c r="G28" s="338">
        <f>E28*$A$26</f>
        <v>4</v>
      </c>
      <c r="H28" s="405"/>
      <c r="I28" s="406" t="s">
        <v>49</v>
      </c>
      <c r="J28" s="395">
        <f>IF(I28="Y",G28,0)</f>
        <v>4</v>
      </c>
      <c r="K28" s="354"/>
      <c r="M28" s="397" t="s">
        <v>25</v>
      </c>
      <c r="N28" s="429"/>
      <c r="O28" s="435"/>
      <c r="P28" s="429"/>
      <c r="Q28" s="429"/>
      <c r="R28" s="436"/>
      <c r="S28" s="429"/>
      <c r="T28" s="437"/>
      <c r="U28" s="429"/>
      <c r="V28" s="425"/>
      <c r="W28" s="438"/>
      <c r="X28" s="366"/>
      <c r="Y28" s="366"/>
      <c r="Z28" s="366"/>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row>
    <row r="29" spans="1:53" s="374" customFormat="1" ht="17.25" customHeight="1">
      <c r="B29" s="363"/>
      <c r="C29" s="903" t="s">
        <v>79</v>
      </c>
      <c r="D29" s="904"/>
      <c r="E29" s="439">
        <v>1</v>
      </c>
      <c r="F29" s="440"/>
      <c r="G29" s="868">
        <f>E29*$A$26</f>
        <v>2</v>
      </c>
      <c r="H29" s="441"/>
      <c r="I29" s="901" t="s">
        <v>50</v>
      </c>
      <c r="J29" s="395">
        <f>IF(I29="Y",G29,0)</f>
        <v>0</v>
      </c>
      <c r="K29" s="354"/>
      <c r="M29" s="442" t="s">
        <v>28</v>
      </c>
      <c r="N29" s="410"/>
      <c r="O29" s="443"/>
      <c r="P29" s="412">
        <v>2</v>
      </c>
      <c r="Q29" s="410"/>
      <c r="R29" s="111" t="s">
        <v>49</v>
      </c>
      <c r="S29" s="410"/>
      <c r="T29" s="343">
        <f t="shared" ref="T29:T35" si="2">IF(R29="Y",P29*$L$9,"")</f>
        <v>2</v>
      </c>
      <c r="U29" s="410"/>
      <c r="V29" s="641" t="s">
        <v>49</v>
      </c>
      <c r="W29" s="414">
        <f t="shared" ref="W29:W35" si="3">IF(V29="Y", T29, 0)</f>
        <v>2</v>
      </c>
      <c r="X29" s="366"/>
      <c r="Y29" s="366"/>
      <c r="Z29" s="366"/>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row>
    <row r="30" spans="1:53" s="374" customFormat="1" ht="16.5" customHeight="1">
      <c r="B30" s="363"/>
      <c r="C30" s="905"/>
      <c r="D30" s="906"/>
      <c r="E30" s="362"/>
      <c r="F30" s="362"/>
      <c r="G30" s="869"/>
      <c r="H30" s="362"/>
      <c r="I30" s="902"/>
      <c r="J30" s="444"/>
      <c r="K30" s="354"/>
      <c r="M30" s="442" t="s">
        <v>20</v>
      </c>
      <c r="N30" s="405"/>
      <c r="O30" s="443"/>
      <c r="P30" s="412">
        <v>1</v>
      </c>
      <c r="Q30" s="405"/>
      <c r="R30" s="111" t="s">
        <v>49</v>
      </c>
      <c r="S30" s="405"/>
      <c r="T30" s="343">
        <f t="shared" si="2"/>
        <v>1</v>
      </c>
      <c r="U30" s="405"/>
      <c r="V30" s="413" t="s">
        <v>50</v>
      </c>
      <c r="W30" s="414">
        <f t="shared" si="3"/>
        <v>0</v>
      </c>
      <c r="X30" s="366"/>
      <c r="Y30" s="366"/>
      <c r="Z30" s="366"/>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row>
    <row r="31" spans="1:53" s="374" customFormat="1" ht="15.75">
      <c r="B31" s="363"/>
      <c r="C31" s="643" t="s">
        <v>157</v>
      </c>
      <c r="D31" s="346" t="s">
        <v>56</v>
      </c>
      <c r="E31" s="363">
        <f>SUM(E27:E29)</f>
        <v>5</v>
      </c>
      <c r="F31" s="445"/>
      <c r="G31" s="346">
        <f>SUM(G27:G29)</f>
        <v>10</v>
      </c>
      <c r="H31" s="445"/>
      <c r="I31" s="345">
        <f>SUM(J27:J29)</f>
        <v>8</v>
      </c>
      <c r="J31" s="395"/>
      <c r="K31" s="354"/>
      <c r="M31" s="442" t="s">
        <v>17</v>
      </c>
      <c r="N31" s="405"/>
      <c r="O31" s="443"/>
      <c r="P31" s="412">
        <v>1</v>
      </c>
      <c r="Q31" s="405"/>
      <c r="R31" s="111" t="s">
        <v>49</v>
      </c>
      <c r="S31" s="405"/>
      <c r="T31" s="343">
        <f t="shared" si="2"/>
        <v>1</v>
      </c>
      <c r="U31" s="405"/>
      <c r="V31" s="641" t="s">
        <v>49</v>
      </c>
      <c r="W31" s="414">
        <f t="shared" si="3"/>
        <v>1</v>
      </c>
      <c r="X31" s="366"/>
      <c r="Y31" s="366"/>
      <c r="Z31" s="366"/>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row>
    <row r="32" spans="1:53" s="374" customFormat="1" ht="54.75" customHeight="1">
      <c r="A32" s="390">
        <v>2</v>
      </c>
      <c r="B32" s="391"/>
      <c r="C32" s="899" t="s">
        <v>90</v>
      </c>
      <c r="D32" s="899"/>
      <c r="E32" s="363"/>
      <c r="F32" s="423"/>
      <c r="G32" s="424" t="s">
        <v>2</v>
      </c>
      <c r="H32" s="423"/>
      <c r="I32" s="425"/>
      <c r="J32" s="395"/>
      <c r="K32" s="354"/>
      <c r="M32" s="442" t="s">
        <v>19</v>
      </c>
      <c r="N32" s="405"/>
      <c r="O32" s="443"/>
      <c r="P32" s="412">
        <v>1</v>
      </c>
      <c r="Q32" s="405"/>
      <c r="R32" s="111" t="s">
        <v>49</v>
      </c>
      <c r="S32" s="405"/>
      <c r="T32" s="343">
        <f t="shared" si="2"/>
        <v>1</v>
      </c>
      <c r="U32" s="405"/>
      <c r="V32" s="413" t="s">
        <v>50</v>
      </c>
      <c r="W32" s="414">
        <f t="shared" si="3"/>
        <v>0</v>
      </c>
      <c r="X32" s="366"/>
      <c r="Y32" s="366"/>
      <c r="Z32" s="366"/>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row>
    <row r="33" spans="1:53" s="374" customFormat="1" ht="31.5" customHeight="1">
      <c r="B33" s="363"/>
      <c r="C33" s="900" t="s">
        <v>80</v>
      </c>
      <c r="D33" s="900"/>
      <c r="E33" s="427">
        <v>0</v>
      </c>
      <c r="F33" s="341"/>
      <c r="G33" s="339">
        <f>E33*$A$32</f>
        <v>0</v>
      </c>
      <c r="H33" s="341"/>
      <c r="I33" s="406" t="s">
        <v>50</v>
      </c>
      <c r="J33" s="395">
        <f>IF(I33="Y",G33,0)</f>
        <v>0</v>
      </c>
      <c r="K33" s="354">
        <f>IF(I33="Y",1,0)</f>
        <v>0</v>
      </c>
      <c r="M33" s="442" t="s">
        <v>18</v>
      </c>
      <c r="N33" s="405"/>
      <c r="O33" s="443"/>
      <c r="P33" s="412">
        <v>1</v>
      </c>
      <c r="Q33" s="405"/>
      <c r="R33" s="111" t="s">
        <v>49</v>
      </c>
      <c r="S33" s="405"/>
      <c r="T33" s="343">
        <f t="shared" si="2"/>
        <v>1</v>
      </c>
      <c r="U33" s="405"/>
      <c r="V33" s="413" t="s">
        <v>50</v>
      </c>
      <c r="W33" s="414">
        <f t="shared" si="3"/>
        <v>0</v>
      </c>
      <c r="X33" s="366"/>
      <c r="Y33" s="366"/>
      <c r="Z33" s="366"/>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row>
    <row r="34" spans="1:53" s="374" customFormat="1" ht="31.5" customHeight="1">
      <c r="B34" s="363"/>
      <c r="C34" s="824" t="s">
        <v>164</v>
      </c>
      <c r="D34" s="824"/>
      <c r="E34" s="427">
        <v>2.5</v>
      </c>
      <c r="F34" s="341"/>
      <c r="G34" s="339">
        <f>E34*$A$32</f>
        <v>5</v>
      </c>
      <c r="H34" s="341"/>
      <c r="I34" s="406" t="s">
        <v>49</v>
      </c>
      <c r="J34" s="395">
        <f>IF(I34="Y",G34,0)</f>
        <v>5</v>
      </c>
      <c r="K34" s="354">
        <f>IF(I34="Y",1,0)</f>
        <v>1</v>
      </c>
      <c r="M34" s="442" t="s">
        <v>26</v>
      </c>
      <c r="N34" s="405"/>
      <c r="O34" s="443"/>
      <c r="P34" s="412">
        <v>1</v>
      </c>
      <c r="Q34" s="405"/>
      <c r="R34" s="111" t="s">
        <v>49</v>
      </c>
      <c r="S34" s="405"/>
      <c r="T34" s="343">
        <f t="shared" si="2"/>
        <v>1</v>
      </c>
      <c r="U34" s="405"/>
      <c r="V34" s="413" t="s">
        <v>50</v>
      </c>
      <c r="W34" s="414">
        <f t="shared" si="3"/>
        <v>0</v>
      </c>
      <c r="X34" s="366"/>
      <c r="Y34" s="366"/>
      <c r="Z34" s="366"/>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row>
    <row r="35" spans="1:53" s="374" customFormat="1" ht="15.75">
      <c r="B35" s="363"/>
      <c r="C35" s="893" t="s">
        <v>81</v>
      </c>
      <c r="D35" s="893"/>
      <c r="E35" s="446">
        <v>2.5</v>
      </c>
      <c r="F35" s="341"/>
      <c r="G35" s="339">
        <f>E35*$A$32</f>
        <v>5</v>
      </c>
      <c r="H35" s="341"/>
      <c r="I35" s="406" t="s">
        <v>49</v>
      </c>
      <c r="J35" s="395">
        <f>IF(I35="Y",G35,0)</f>
        <v>5</v>
      </c>
      <c r="K35" s="354">
        <f>IF(I35="Y",1,0)</f>
        <v>1</v>
      </c>
      <c r="M35" s="409" t="s">
        <v>16</v>
      </c>
      <c r="N35" s="405"/>
      <c r="O35" s="420"/>
      <c r="P35" s="412">
        <v>0.5</v>
      </c>
      <c r="Q35" s="405"/>
      <c r="R35" s="111" t="s">
        <v>49</v>
      </c>
      <c r="S35" s="405"/>
      <c r="T35" s="343">
        <f t="shared" si="2"/>
        <v>0.5</v>
      </c>
      <c r="U35" s="405"/>
      <c r="V35" s="641" t="s">
        <v>49</v>
      </c>
      <c r="W35" s="414">
        <f t="shared" si="3"/>
        <v>0.5</v>
      </c>
      <c r="X35" s="366"/>
      <c r="Y35" s="366"/>
      <c r="Z35" s="366"/>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row>
    <row r="36" spans="1:53" s="374" customFormat="1" ht="18.75">
      <c r="B36" s="363"/>
      <c r="C36" s="643" t="s">
        <v>157</v>
      </c>
      <c r="D36" s="346" t="s">
        <v>56</v>
      </c>
      <c r="E36" s="363">
        <f>SUM(E33:E35)</f>
        <v>5</v>
      </c>
      <c r="F36" s="445"/>
      <c r="G36" s="346">
        <f>SUM(G33:G35)</f>
        <v>10</v>
      </c>
      <c r="H36" s="445"/>
      <c r="I36" s="347">
        <f>SUM(J33:J35)</f>
        <v>10</v>
      </c>
      <c r="J36" s="444"/>
      <c r="K36" s="354"/>
      <c r="M36" s="447" t="s">
        <v>32</v>
      </c>
      <c r="N36" s="441"/>
      <c r="O36" s="441"/>
      <c r="P36" s="441"/>
      <c r="Q36" s="441"/>
      <c r="R36" s="448"/>
      <c r="S36" s="441"/>
      <c r="T36" s="449"/>
      <c r="U36" s="441"/>
      <c r="V36" s="430"/>
      <c r="W36" s="438"/>
      <c r="X36" s="366"/>
      <c r="Y36" s="366"/>
      <c r="Z36" s="366"/>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row>
    <row r="37" spans="1:53" s="374" customFormat="1" ht="15.75">
      <c r="B37" s="363"/>
      <c r="C37" s="363"/>
      <c r="D37" s="429"/>
      <c r="E37" s="363"/>
      <c r="F37" s="429"/>
      <c r="G37" s="429"/>
      <c r="H37" s="429"/>
      <c r="I37" s="425"/>
      <c r="J37" s="395"/>
      <c r="K37" s="354"/>
      <c r="M37" s="442" t="s">
        <v>30</v>
      </c>
      <c r="N37" s="405"/>
      <c r="O37" s="443"/>
      <c r="P37" s="412">
        <v>1</v>
      </c>
      <c r="Q37" s="405"/>
      <c r="R37" s="111" t="s">
        <v>49</v>
      </c>
      <c r="S37" s="405"/>
      <c r="T37" s="343">
        <f>IF(R37="Y",P37*$L$9,"")</f>
        <v>1</v>
      </c>
      <c r="U37" s="405"/>
      <c r="V37" s="641" t="s">
        <v>49</v>
      </c>
      <c r="W37" s="414">
        <f>IF(V37="Y", T37, 0)</f>
        <v>1</v>
      </c>
      <c r="X37" s="366"/>
      <c r="Y37" s="366"/>
      <c r="Z37" s="366"/>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row>
    <row r="38" spans="1:53" s="374" customFormat="1" ht="37.5">
      <c r="A38" s="390">
        <v>4</v>
      </c>
      <c r="B38" s="391"/>
      <c r="C38" s="450" t="s">
        <v>158</v>
      </c>
      <c r="D38" s="422"/>
      <c r="E38" s="363"/>
      <c r="F38" s="423"/>
      <c r="G38" s="424" t="s">
        <v>3</v>
      </c>
      <c r="H38" s="423"/>
      <c r="I38" s="425"/>
      <c r="J38" s="395"/>
      <c r="K38" s="354"/>
      <c r="M38" s="442" t="s">
        <v>31</v>
      </c>
      <c r="N38" s="434"/>
      <c r="O38" s="443"/>
      <c r="P38" s="412">
        <v>0.5</v>
      </c>
      <c r="Q38" s="434"/>
      <c r="R38" s="111" t="s">
        <v>49</v>
      </c>
      <c r="S38" s="434"/>
      <c r="T38" s="343">
        <f>IF(R38="Y",P38*$L$9,"")</f>
        <v>0.5</v>
      </c>
      <c r="U38" s="434"/>
      <c r="V38" s="641" t="s">
        <v>49</v>
      </c>
      <c r="W38" s="414">
        <f>IF(V38="Y", T38, 0)</f>
        <v>0.5</v>
      </c>
      <c r="X38" s="366"/>
      <c r="Y38" s="366"/>
      <c r="Z38" s="366"/>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row>
    <row r="39" spans="1:53" s="374" customFormat="1" ht="15.75">
      <c r="B39" s="363"/>
      <c r="C39" s="900" t="s">
        <v>35</v>
      </c>
      <c r="D39" s="900"/>
      <c r="E39" s="427">
        <v>0</v>
      </c>
      <c r="F39" s="341"/>
      <c r="G39" s="339">
        <f t="shared" ref="G39:G45" si="4">E39*$A$38</f>
        <v>0</v>
      </c>
      <c r="H39" s="341"/>
      <c r="I39" s="406" t="s">
        <v>50</v>
      </c>
      <c r="J39" s="395">
        <f t="shared" ref="J39:J45" si="5">IF(I39="Y",G39,0)</f>
        <v>0</v>
      </c>
      <c r="K39" s="354">
        <f t="shared" ref="K39:K45" si="6">IF(I39="Y",1,0)</f>
        <v>0</v>
      </c>
      <c r="M39" s="451" t="s">
        <v>100</v>
      </c>
      <c r="N39" s="363"/>
      <c r="O39" s="363"/>
      <c r="P39" s="363"/>
      <c r="Q39" s="363"/>
      <c r="R39" s="365"/>
      <c r="S39" s="363"/>
      <c r="T39" s="363"/>
      <c r="U39" s="363"/>
      <c r="V39" s="365"/>
      <c r="W39" s="452"/>
      <c r="X39" s="366"/>
      <c r="Y39" s="366"/>
      <c r="Z39" s="366"/>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row>
    <row r="40" spans="1:53" s="374" customFormat="1" ht="31.5" customHeight="1">
      <c r="B40" s="363"/>
      <c r="C40" s="900" t="s">
        <v>46</v>
      </c>
      <c r="D40" s="900"/>
      <c r="E40" s="427">
        <v>1</v>
      </c>
      <c r="F40" s="341"/>
      <c r="G40" s="339">
        <f t="shared" si="4"/>
        <v>4</v>
      </c>
      <c r="H40" s="341"/>
      <c r="I40" s="406" t="s">
        <v>49</v>
      </c>
      <c r="J40" s="395">
        <f t="shared" si="5"/>
        <v>4</v>
      </c>
      <c r="K40" s="354">
        <f t="shared" si="6"/>
        <v>1</v>
      </c>
      <c r="M40" s="423"/>
      <c r="N40" s="453"/>
      <c r="O40" s="363"/>
      <c r="P40" s="453"/>
      <c r="Q40" s="453"/>
      <c r="R40" s="454" t="s">
        <v>58</v>
      </c>
      <c r="S40" s="453"/>
      <c r="T40" s="350">
        <f>SUM(T11:T38)</f>
        <v>30</v>
      </c>
      <c r="U40" s="453"/>
      <c r="V40" s="351">
        <f>SUM(W11:W38)</f>
        <v>26</v>
      </c>
      <c r="W40" s="455"/>
      <c r="X40" s="456"/>
      <c r="Y40" s="456"/>
      <c r="Z40" s="456"/>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row>
    <row r="41" spans="1:53" s="374" customFormat="1" ht="32.25" customHeight="1" thickBot="1">
      <c r="B41" s="363"/>
      <c r="C41" s="900" t="s">
        <v>45</v>
      </c>
      <c r="D41" s="900"/>
      <c r="E41" s="427">
        <v>2</v>
      </c>
      <c r="F41" s="341"/>
      <c r="G41" s="339">
        <f t="shared" si="4"/>
        <v>8</v>
      </c>
      <c r="H41" s="341"/>
      <c r="I41" s="406" t="s">
        <v>49</v>
      </c>
      <c r="J41" s="395">
        <f t="shared" si="5"/>
        <v>8</v>
      </c>
      <c r="K41" s="354">
        <f t="shared" si="6"/>
        <v>1</v>
      </c>
      <c r="M41" s="362"/>
      <c r="N41" s="363"/>
      <c r="O41" s="362"/>
      <c r="P41" s="362"/>
      <c r="Q41" s="363"/>
      <c r="R41" s="452"/>
      <c r="S41" s="363"/>
      <c r="T41" s="452"/>
      <c r="U41" s="363"/>
      <c r="V41" s="452"/>
      <c r="W41" s="452"/>
      <c r="X41" s="366"/>
      <c r="Y41" s="366"/>
      <c r="Z41" s="366"/>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row>
    <row r="42" spans="1:53" s="374" customFormat="1" ht="28.5">
      <c r="B42" s="363"/>
      <c r="C42" s="900" t="s">
        <v>86</v>
      </c>
      <c r="D42" s="900"/>
      <c r="E42" s="427"/>
      <c r="F42" s="341"/>
      <c r="G42" s="339"/>
      <c r="H42" s="341"/>
      <c r="I42" s="339"/>
      <c r="J42" s="395">
        <f t="shared" si="5"/>
        <v>0</v>
      </c>
      <c r="K42" s="354">
        <f t="shared" si="6"/>
        <v>0</v>
      </c>
      <c r="M42" s="907" t="s">
        <v>71</v>
      </c>
      <c r="N42" s="457"/>
      <c r="O42" s="843">
        <f>(I54+V40)/(G54+T40)</f>
        <v>0.86</v>
      </c>
      <c r="P42" s="843"/>
      <c r="Q42" s="843"/>
      <c r="R42" s="843"/>
      <c r="S42" s="843"/>
      <c r="T42" s="843"/>
      <c r="U42" s="843"/>
      <c r="V42" s="844"/>
      <c r="W42" s="452"/>
      <c r="X42" s="366"/>
      <c r="Y42" s="366"/>
      <c r="Z42" s="366"/>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row>
    <row r="43" spans="1:53" s="374" customFormat="1" ht="16.5" customHeight="1" thickBot="1">
      <c r="B43" s="363"/>
      <c r="C43" s="822" t="s">
        <v>33</v>
      </c>
      <c r="D43" s="823"/>
      <c r="E43" s="427">
        <v>3</v>
      </c>
      <c r="F43" s="341"/>
      <c r="G43" s="339">
        <f t="shared" si="4"/>
        <v>12</v>
      </c>
      <c r="H43" s="341"/>
      <c r="I43" s="406" t="s">
        <v>49</v>
      </c>
      <c r="J43" s="395">
        <f t="shared" si="5"/>
        <v>12</v>
      </c>
      <c r="K43" s="354">
        <f t="shared" si="6"/>
        <v>1</v>
      </c>
      <c r="M43" s="908"/>
      <c r="N43" s="458"/>
      <c r="O43" s="845"/>
      <c r="P43" s="845"/>
      <c r="Q43" s="845"/>
      <c r="R43" s="845"/>
      <c r="S43" s="845"/>
      <c r="T43" s="845"/>
      <c r="U43" s="845"/>
      <c r="V43" s="846"/>
      <c r="W43" s="459"/>
      <c r="X43" s="366"/>
      <c r="Y43" s="366"/>
      <c r="Z43" s="366"/>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row>
    <row r="44" spans="1:53" s="374" customFormat="1" ht="16.5" customHeight="1" thickBot="1">
      <c r="B44" s="363"/>
      <c r="C44" s="824" t="s">
        <v>43</v>
      </c>
      <c r="D44" s="824"/>
      <c r="E44" s="427">
        <v>4</v>
      </c>
      <c r="F44" s="341"/>
      <c r="G44" s="339">
        <f t="shared" si="4"/>
        <v>16</v>
      </c>
      <c r="H44" s="341"/>
      <c r="I44" s="406" t="s">
        <v>49</v>
      </c>
      <c r="J44" s="395">
        <f t="shared" si="5"/>
        <v>16</v>
      </c>
      <c r="K44" s="354">
        <f t="shared" si="6"/>
        <v>1</v>
      </c>
      <c r="M44" s="362"/>
      <c r="N44" s="363"/>
      <c r="O44" s="362"/>
      <c r="P44" s="362"/>
      <c r="Q44" s="363"/>
      <c r="R44" s="452"/>
      <c r="S44" s="363"/>
      <c r="T44" s="452"/>
      <c r="U44" s="363"/>
      <c r="V44" s="452"/>
      <c r="W44" s="459"/>
      <c r="X44" s="366"/>
      <c r="Y44" s="366"/>
      <c r="Z44" s="366"/>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row>
    <row r="45" spans="1:53" s="374" customFormat="1" ht="21" customHeight="1" thickBot="1">
      <c r="B45" s="363"/>
      <c r="C45" s="824" t="s">
        <v>151</v>
      </c>
      <c r="D45" s="824"/>
      <c r="E45" s="427">
        <v>5</v>
      </c>
      <c r="F45" s="341"/>
      <c r="G45" s="339">
        <f t="shared" si="4"/>
        <v>20</v>
      </c>
      <c r="H45" s="341"/>
      <c r="I45" s="406" t="s">
        <v>49</v>
      </c>
      <c r="J45" s="395">
        <f t="shared" si="5"/>
        <v>20</v>
      </c>
      <c r="K45" s="354">
        <f t="shared" si="6"/>
        <v>1</v>
      </c>
      <c r="M45" s="460" t="s">
        <v>63</v>
      </c>
      <c r="N45" s="461"/>
      <c r="O45" s="859" t="s">
        <v>61</v>
      </c>
      <c r="P45" s="860"/>
      <c r="Q45" s="860"/>
      <c r="R45" s="860"/>
      <c r="S45" s="860"/>
      <c r="T45" s="860"/>
      <c r="U45" s="860"/>
      <c r="V45" s="861"/>
      <c r="W45" s="452"/>
      <c r="X45" s="366"/>
      <c r="Y45" s="366"/>
      <c r="Z45" s="366"/>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row>
    <row r="46" spans="1:53" s="374" customFormat="1" ht="20.100000000000001" customHeight="1">
      <c r="B46" s="363"/>
      <c r="C46" s="643" t="s">
        <v>157</v>
      </c>
      <c r="D46" s="462" t="s">
        <v>56</v>
      </c>
      <c r="E46" s="363"/>
      <c r="F46" s="445"/>
      <c r="G46" s="346">
        <f>MAX(G39:G45)</f>
        <v>20</v>
      </c>
      <c r="H46" s="445"/>
      <c r="I46" s="348">
        <f>MAX(J39:J45)</f>
        <v>20</v>
      </c>
      <c r="J46" s="444"/>
      <c r="K46" s="354"/>
      <c r="M46" s="921" t="s">
        <v>62</v>
      </c>
      <c r="N46" s="463"/>
      <c r="O46" s="854" t="str">
        <f>IF(AA24=0,0,VLOOKUP(O42,Lookups!A2:C10,IF(O45="Industrial",2,3),TRUE))</f>
        <v>5 + Exemplary</v>
      </c>
      <c r="P46" s="854"/>
      <c r="Q46" s="854"/>
      <c r="R46" s="854"/>
      <c r="S46" s="854"/>
      <c r="T46" s="854"/>
      <c r="U46" s="854"/>
      <c r="V46" s="855"/>
      <c r="W46" s="452"/>
      <c r="X46" s="366"/>
      <c r="Y46" s="366"/>
      <c r="Z46" s="366"/>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row>
    <row r="47" spans="1:53" s="374" customFormat="1" ht="20.100000000000001" customHeight="1" thickBot="1">
      <c r="B47" s="363"/>
      <c r="C47" s="363"/>
      <c r="D47" s="435"/>
      <c r="E47" s="363"/>
      <c r="F47" s="445"/>
      <c r="G47" s="445"/>
      <c r="H47" s="445"/>
      <c r="I47" s="464"/>
      <c r="J47" s="444"/>
      <c r="K47" s="354"/>
      <c r="M47" s="922"/>
      <c r="N47" s="465"/>
      <c r="O47" s="856"/>
      <c r="P47" s="856"/>
      <c r="Q47" s="856"/>
      <c r="R47" s="856"/>
      <c r="S47" s="856"/>
      <c r="T47" s="856"/>
      <c r="U47" s="856"/>
      <c r="V47" s="857"/>
      <c r="W47" s="452"/>
      <c r="X47" s="366"/>
      <c r="Y47" s="366"/>
      <c r="Z47" s="366"/>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row>
    <row r="48" spans="1:53" s="374" customFormat="1" ht="56.25">
      <c r="A48" s="390">
        <v>2</v>
      </c>
      <c r="B48" s="391"/>
      <c r="C48" s="450" t="s">
        <v>159</v>
      </c>
      <c r="D48" s="422"/>
      <c r="E48" s="363"/>
      <c r="F48" s="423"/>
      <c r="G48" s="424" t="s">
        <v>3</v>
      </c>
      <c r="H48" s="423"/>
      <c r="I48" s="425"/>
      <c r="J48" s="395"/>
      <c r="K48" s="354"/>
      <c r="L48" s="363"/>
      <c r="M48" s="466"/>
      <c r="N48" s="363"/>
      <c r="O48" s="909" t="str">
        <f>IF(AA24=0,AG14,"")</f>
        <v/>
      </c>
      <c r="P48" s="909"/>
      <c r="Q48" s="909"/>
      <c r="R48" s="909"/>
      <c r="S48" s="909"/>
      <c r="T48" s="909"/>
      <c r="U48" s="909"/>
      <c r="V48" s="909"/>
      <c r="W48" s="365"/>
      <c r="X48" s="366"/>
      <c r="Y48" s="366"/>
      <c r="Z48" s="366"/>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row>
    <row r="49" spans="2:54" s="374" customFormat="1" ht="15.75">
      <c r="B49" s="363"/>
      <c r="C49" s="891" t="s">
        <v>34</v>
      </c>
      <c r="D49" s="892"/>
      <c r="E49" s="395">
        <v>0</v>
      </c>
      <c r="F49" s="467"/>
      <c r="G49" s="342">
        <f>E49*$A$48</f>
        <v>0</v>
      </c>
      <c r="H49" s="342"/>
      <c r="I49" s="406" t="s">
        <v>50</v>
      </c>
      <c r="J49" s="395">
        <f>IF(I49="Y",G49,0)</f>
        <v>0</v>
      </c>
      <c r="K49" s="354">
        <f>IF(I49="Y",1,0)</f>
        <v>0</v>
      </c>
      <c r="L49" s="363"/>
      <c r="M49" s="363"/>
      <c r="N49" s="363"/>
      <c r="O49" s="363"/>
      <c r="P49" s="363"/>
      <c r="Q49" s="363"/>
      <c r="R49" s="365"/>
      <c r="S49" s="363"/>
      <c r="T49" s="365"/>
      <c r="U49" s="363"/>
      <c r="V49" s="365"/>
      <c r="W49" s="365"/>
      <c r="X49" s="366"/>
      <c r="Y49" s="366"/>
      <c r="Z49" s="366"/>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row>
    <row r="50" spans="2:54" s="374" customFormat="1" ht="15.75">
      <c r="B50" s="363"/>
      <c r="C50" s="891" t="s">
        <v>27</v>
      </c>
      <c r="D50" s="892"/>
      <c r="E50" s="395">
        <v>5</v>
      </c>
      <c r="F50" s="467"/>
      <c r="G50" s="342">
        <v>6</v>
      </c>
      <c r="H50" s="342"/>
      <c r="I50" s="406" t="s">
        <v>49</v>
      </c>
      <c r="J50" s="395">
        <f>IF(I50="Y",G50,0)</f>
        <v>6</v>
      </c>
      <c r="K50" s="354">
        <f>IF(I50="Y",1,0)</f>
        <v>1</v>
      </c>
      <c r="L50" s="363"/>
      <c r="M50" s="363"/>
      <c r="N50" s="363"/>
      <c r="O50" s="363"/>
      <c r="P50" s="363"/>
      <c r="Q50" s="363"/>
      <c r="R50" s="365"/>
      <c r="S50" s="363"/>
      <c r="T50" s="365"/>
      <c r="U50" s="363"/>
      <c r="V50" s="365"/>
      <c r="W50" s="365"/>
      <c r="X50" s="366"/>
      <c r="Y50" s="366"/>
      <c r="Z50" s="366"/>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row>
    <row r="51" spans="2:54" s="374" customFormat="1" ht="31.5" customHeight="1">
      <c r="B51" s="363"/>
      <c r="C51" s="910" t="s">
        <v>91</v>
      </c>
      <c r="D51" s="911"/>
      <c r="E51" s="395"/>
      <c r="F51" s="467"/>
      <c r="G51" s="342">
        <v>10</v>
      </c>
      <c r="H51" s="342"/>
      <c r="I51" s="406" t="s">
        <v>50</v>
      </c>
      <c r="J51" s="395">
        <f>IF(I51="Y",G51,0)</f>
        <v>0</v>
      </c>
      <c r="K51" s="354">
        <f>IF(I51="Y",1,0)</f>
        <v>0</v>
      </c>
      <c r="L51" s="363"/>
      <c r="M51" s="363"/>
      <c r="N51" s="363"/>
      <c r="O51" s="363"/>
      <c r="P51" s="363"/>
      <c r="Q51" s="363"/>
      <c r="R51" s="365"/>
      <c r="S51" s="363"/>
      <c r="T51" s="365"/>
      <c r="U51" s="363"/>
      <c r="V51" s="365"/>
      <c r="W51" s="365"/>
      <c r="X51" s="366"/>
      <c r="Y51" s="366"/>
      <c r="Z51" s="366"/>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row>
    <row r="52" spans="2:54" s="374" customFormat="1" ht="15.75">
      <c r="B52" s="363"/>
      <c r="C52" s="643" t="s">
        <v>157</v>
      </c>
      <c r="D52" s="346" t="s">
        <v>56</v>
      </c>
      <c r="E52" s="363"/>
      <c r="F52" s="445"/>
      <c r="G52" s="346">
        <f>MAX(G49:G51)</f>
        <v>10</v>
      </c>
      <c r="H52" s="445"/>
      <c r="I52" s="347">
        <f>MAX(J49:J51)</f>
        <v>6</v>
      </c>
      <c r="J52" s="395"/>
      <c r="K52" s="354"/>
      <c r="L52" s="363"/>
      <c r="M52" s="363"/>
      <c r="N52" s="363"/>
      <c r="O52" s="363"/>
      <c r="P52" s="363"/>
      <c r="Q52" s="363"/>
      <c r="R52" s="365"/>
      <c r="S52" s="363"/>
      <c r="T52" s="365"/>
      <c r="U52" s="363"/>
      <c r="V52" s="365"/>
      <c r="W52" s="365"/>
      <c r="X52" s="366"/>
      <c r="Y52" s="366"/>
      <c r="Z52" s="366"/>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row>
    <row r="53" spans="2:54" s="374" customFormat="1" ht="15" customHeight="1">
      <c r="B53" s="363"/>
      <c r="C53" s="363"/>
      <c r="D53" s="346"/>
      <c r="E53" s="363"/>
      <c r="F53" s="429"/>
      <c r="G53" s="429"/>
      <c r="H53" s="429"/>
      <c r="I53" s="429"/>
      <c r="J53" s="395"/>
      <c r="K53" s="354"/>
      <c r="L53" s="363"/>
      <c r="M53" s="363"/>
      <c r="N53" s="363"/>
      <c r="O53" s="363"/>
      <c r="P53" s="363"/>
      <c r="Q53" s="363"/>
      <c r="R53" s="365"/>
      <c r="S53" s="363"/>
      <c r="T53" s="365"/>
      <c r="U53" s="363"/>
      <c r="V53" s="365"/>
      <c r="W53" s="365"/>
      <c r="X53" s="366"/>
      <c r="Y53" s="366"/>
      <c r="Z53" s="366"/>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row>
    <row r="54" spans="2:54" ht="15.75">
      <c r="C54" s="468"/>
      <c r="D54" s="469" t="s">
        <v>57</v>
      </c>
      <c r="E54" s="470"/>
      <c r="F54" s="471"/>
      <c r="G54" s="349">
        <f>G13+G25+G31+G36+G46+G52</f>
        <v>70</v>
      </c>
      <c r="H54" s="471"/>
      <c r="I54" s="349">
        <f>I13+I25+I31+I36+I46+I52</f>
        <v>60</v>
      </c>
      <c r="J54" s="472"/>
      <c r="K54" s="473"/>
      <c r="L54" s="389"/>
      <c r="M54" s="389"/>
      <c r="N54" s="389"/>
      <c r="O54" s="389"/>
      <c r="P54" s="389"/>
      <c r="Q54" s="389"/>
      <c r="R54" s="389"/>
      <c r="S54" s="389"/>
      <c r="T54" s="389"/>
      <c r="U54" s="389"/>
      <c r="V54" s="389"/>
      <c r="W54" s="474"/>
      <c r="X54" s="475"/>
      <c r="Y54" s="475"/>
      <c r="Z54" s="475"/>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89"/>
      <c r="AZ54" s="389"/>
      <c r="BA54" s="389"/>
      <c r="BB54" s="389"/>
    </row>
    <row r="55" spans="2:54" ht="15.75">
      <c r="C55" s="468"/>
      <c r="D55" s="469"/>
      <c r="E55" s="470"/>
      <c r="F55" s="471"/>
      <c r="G55" s="349"/>
      <c r="H55" s="471"/>
      <c r="I55" s="349"/>
      <c r="J55" s="472"/>
      <c r="K55" s="473"/>
      <c r="L55" s="389"/>
      <c r="M55" s="389"/>
      <c r="N55" s="389"/>
      <c r="O55" s="389"/>
      <c r="P55" s="389"/>
      <c r="Q55" s="389"/>
      <c r="R55" s="389"/>
      <c r="S55" s="389"/>
      <c r="T55" s="389"/>
      <c r="U55" s="389"/>
      <c r="V55" s="389"/>
      <c r="W55" s="474"/>
      <c r="X55" s="475"/>
      <c r="Y55" s="475"/>
      <c r="Z55" s="475"/>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row>
    <row r="56" spans="2:54">
      <c r="C56" s="476"/>
      <c r="D56" s="476"/>
      <c r="E56" s="476"/>
      <c r="F56" s="476"/>
      <c r="G56" s="476"/>
      <c r="H56" s="476"/>
      <c r="I56" s="476"/>
      <c r="J56" s="389"/>
      <c r="K56" s="477"/>
      <c r="L56" s="389"/>
      <c r="M56" s="389"/>
      <c r="N56" s="389"/>
      <c r="O56" s="389"/>
      <c r="P56" s="389"/>
      <c r="Q56" s="389"/>
      <c r="R56" s="474"/>
      <c r="S56" s="389"/>
      <c r="T56" s="474"/>
      <c r="U56" s="389"/>
      <c r="V56" s="474"/>
      <c r="W56" s="474"/>
      <c r="X56" s="475"/>
      <c r="Y56" s="475"/>
      <c r="Z56" s="475"/>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389"/>
    </row>
    <row r="57" spans="2:54" ht="18.75">
      <c r="C57" s="450" t="s">
        <v>99</v>
      </c>
      <c r="D57" s="389"/>
      <c r="E57" s="389"/>
      <c r="F57" s="389"/>
      <c r="G57" s="389"/>
      <c r="H57" s="389"/>
      <c r="I57" s="389"/>
      <c r="J57" s="389"/>
      <c r="K57" s="477"/>
      <c r="L57" s="389"/>
      <c r="M57" s="389"/>
      <c r="N57" s="389"/>
      <c r="O57" s="389"/>
      <c r="P57" s="389"/>
      <c r="Q57" s="389"/>
      <c r="R57" s="474"/>
      <c r="S57" s="389"/>
      <c r="T57" s="474"/>
      <c r="U57" s="389"/>
      <c r="V57" s="474"/>
      <c r="W57" s="474"/>
      <c r="X57" s="475"/>
      <c r="Y57" s="475"/>
      <c r="Z57" s="475"/>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row>
    <row r="58" spans="2:54" ht="37.5" customHeight="1">
      <c r="C58" s="900" t="s">
        <v>98</v>
      </c>
      <c r="D58" s="900"/>
      <c r="E58" s="427">
        <v>0</v>
      </c>
      <c r="F58" s="478"/>
      <c r="G58" s="360"/>
      <c r="H58" s="359"/>
      <c r="I58" s="389"/>
      <c r="J58" s="389"/>
      <c r="K58" s="477"/>
      <c r="L58" s="389"/>
      <c r="M58" s="389"/>
      <c r="N58" s="389"/>
      <c r="O58" s="389"/>
      <c r="P58" s="389"/>
      <c r="Q58" s="389"/>
      <c r="R58" s="474"/>
      <c r="S58" s="389"/>
      <c r="T58" s="474"/>
      <c r="U58" s="389"/>
      <c r="V58" s="474"/>
      <c r="W58" s="474"/>
      <c r="X58" s="475"/>
      <c r="Y58" s="475"/>
      <c r="Z58" s="475"/>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row>
    <row r="59" spans="2:54" ht="15.75">
      <c r="C59" s="479" t="s">
        <v>125</v>
      </c>
      <c r="D59" s="480"/>
      <c r="E59" s="427"/>
      <c r="F59" s="359"/>
      <c r="G59" s="360"/>
      <c r="H59" s="359"/>
      <c r="I59" s="389"/>
      <c r="J59" s="389"/>
      <c r="K59" s="477"/>
      <c r="L59" s="389"/>
      <c r="M59" s="389"/>
      <c r="N59" s="389"/>
      <c r="O59" s="389"/>
      <c r="P59" s="389"/>
      <c r="Q59" s="389"/>
      <c r="R59" s="474"/>
      <c r="S59" s="389"/>
      <c r="T59" s="474"/>
      <c r="U59" s="389"/>
      <c r="V59" s="474"/>
      <c r="W59" s="474"/>
      <c r="X59" s="475"/>
      <c r="Y59" s="475"/>
      <c r="Z59" s="475"/>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89"/>
      <c r="AZ59" s="389"/>
      <c r="BA59" s="389"/>
      <c r="BB59" s="389"/>
    </row>
    <row r="60" spans="2:54" ht="15.75">
      <c r="C60" s="880" t="s">
        <v>126</v>
      </c>
      <c r="D60" s="881"/>
      <c r="E60" s="427"/>
      <c r="F60" s="359"/>
      <c r="G60" s="360"/>
      <c r="H60" s="359"/>
      <c r="I60" s="389"/>
      <c r="J60" s="389"/>
      <c r="K60" s="477"/>
      <c r="L60" s="389"/>
      <c r="M60" s="389"/>
      <c r="N60" s="389"/>
      <c r="O60" s="389"/>
      <c r="P60" s="389"/>
      <c r="Q60" s="389"/>
      <c r="R60" s="474"/>
      <c r="S60" s="389"/>
      <c r="T60" s="474"/>
      <c r="U60" s="389"/>
      <c r="V60" s="474"/>
      <c r="W60" s="474"/>
      <c r="X60" s="475"/>
      <c r="Y60" s="475"/>
      <c r="Z60" s="475"/>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row>
    <row r="61" spans="2:54" ht="15.75">
      <c r="C61" s="880"/>
      <c r="D61" s="920"/>
      <c r="E61" s="389"/>
      <c r="F61" s="389"/>
      <c r="G61" s="481"/>
      <c r="H61" s="389"/>
      <c r="I61" s="389"/>
      <c r="J61" s="389"/>
      <c r="K61" s="477"/>
      <c r="L61" s="389"/>
      <c r="M61" s="389"/>
      <c r="N61" s="389"/>
      <c r="O61" s="389"/>
      <c r="P61" s="389"/>
      <c r="Q61" s="389"/>
      <c r="R61" s="474"/>
      <c r="S61" s="389"/>
      <c r="T61" s="474"/>
      <c r="U61" s="389"/>
      <c r="V61" s="474"/>
      <c r="W61" s="474"/>
      <c r="X61" s="475"/>
      <c r="Y61" s="475"/>
      <c r="Z61" s="475"/>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row>
    <row r="62" spans="2:54" ht="15.75">
      <c r="C62" s="900" t="s">
        <v>103</v>
      </c>
      <c r="D62" s="900"/>
      <c r="E62" s="389"/>
      <c r="F62" s="389"/>
      <c r="G62" s="481"/>
      <c r="H62" s="389"/>
      <c r="I62" s="389"/>
      <c r="J62" s="389"/>
      <c r="K62" s="477"/>
      <c r="L62" s="389"/>
      <c r="M62" s="389"/>
      <c r="N62" s="389"/>
      <c r="O62" s="389"/>
      <c r="P62" s="389"/>
      <c r="Q62" s="389"/>
      <c r="R62" s="474"/>
      <c r="S62" s="389"/>
      <c r="T62" s="474"/>
      <c r="U62" s="389"/>
      <c r="V62" s="474"/>
      <c r="W62" s="474"/>
      <c r="X62" s="475"/>
      <c r="Y62" s="475"/>
      <c r="Z62" s="475"/>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row>
    <row r="63" spans="2:54" ht="15.75">
      <c r="C63" s="900" t="s">
        <v>104</v>
      </c>
      <c r="D63" s="900"/>
      <c r="E63" s="427">
        <v>0</v>
      </c>
      <c r="F63" s="478"/>
      <c r="G63" s="360"/>
      <c r="H63" s="358"/>
      <c r="I63" s="406" t="s">
        <v>50</v>
      </c>
      <c r="J63" s="389"/>
      <c r="K63" s="477"/>
      <c r="L63" s="389"/>
      <c r="M63" s="389"/>
      <c r="N63" s="389"/>
      <c r="O63" s="389"/>
      <c r="P63" s="389"/>
      <c r="Q63" s="389"/>
      <c r="R63" s="474"/>
      <c r="S63" s="389"/>
      <c r="T63" s="474"/>
      <c r="U63" s="389"/>
      <c r="V63" s="474"/>
      <c r="W63" s="474"/>
      <c r="X63" s="475"/>
      <c r="Y63" s="475"/>
      <c r="Z63" s="475"/>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row>
    <row r="64" spans="2:54" ht="36" customHeight="1">
      <c r="C64" s="900" t="s">
        <v>111</v>
      </c>
      <c r="D64" s="900"/>
      <c r="E64" s="427"/>
      <c r="F64" s="478"/>
      <c r="G64" s="360"/>
      <c r="H64" s="358"/>
      <c r="I64" s="406" t="s">
        <v>50</v>
      </c>
      <c r="J64" s="389"/>
      <c r="K64" s="477"/>
      <c r="L64" s="389"/>
      <c r="M64" s="389"/>
      <c r="N64" s="389"/>
      <c r="O64" s="389"/>
      <c r="P64" s="389"/>
      <c r="Q64" s="389"/>
      <c r="R64" s="474"/>
      <c r="S64" s="389"/>
      <c r="T64" s="474"/>
      <c r="U64" s="389"/>
      <c r="V64" s="474"/>
      <c r="W64" s="474"/>
      <c r="X64" s="475"/>
      <c r="Y64" s="475"/>
      <c r="Z64" s="475"/>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row>
    <row r="65" spans="3:54" ht="15.75">
      <c r="C65" s="910" t="s">
        <v>105</v>
      </c>
      <c r="D65" s="911"/>
      <c r="E65" s="427"/>
      <c r="F65" s="478"/>
      <c r="G65" s="360"/>
      <c r="H65" s="358"/>
      <c r="I65" s="406" t="s">
        <v>50</v>
      </c>
      <c r="J65" s="389"/>
      <c r="K65" s="477"/>
      <c r="L65" s="389"/>
      <c r="M65" s="389"/>
      <c r="N65" s="389"/>
      <c r="O65" s="389"/>
      <c r="P65" s="389"/>
      <c r="Q65" s="389"/>
      <c r="R65" s="474"/>
      <c r="S65" s="389"/>
      <c r="T65" s="474"/>
      <c r="U65" s="389"/>
      <c r="V65" s="474"/>
      <c r="W65" s="474"/>
      <c r="X65" s="475"/>
      <c r="Y65" s="475"/>
      <c r="Z65" s="475"/>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row>
    <row r="66" spans="3:54" ht="15.75">
      <c r="C66" s="916" t="s">
        <v>106</v>
      </c>
      <c r="D66" s="917"/>
      <c r="E66" s="427"/>
      <c r="F66" s="478"/>
      <c r="G66" s="360"/>
      <c r="H66" s="358"/>
      <c r="I66" s="406" t="s">
        <v>50</v>
      </c>
      <c r="J66" s="389"/>
      <c r="K66" s="477"/>
      <c r="L66" s="389"/>
      <c r="M66" s="389"/>
      <c r="N66" s="389"/>
      <c r="O66" s="389"/>
      <c r="P66" s="389"/>
      <c r="Q66" s="389"/>
      <c r="R66" s="474"/>
      <c r="S66" s="389"/>
      <c r="T66" s="474"/>
      <c r="U66" s="389"/>
      <c r="V66" s="474"/>
      <c r="W66" s="474"/>
      <c r="X66" s="475"/>
      <c r="Y66" s="475"/>
      <c r="Z66" s="475"/>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row>
    <row r="67" spans="3:54" ht="15.75" customHeight="1">
      <c r="C67" s="900" t="s">
        <v>94</v>
      </c>
      <c r="D67" s="900"/>
      <c r="E67" s="427"/>
      <c r="F67" s="478"/>
      <c r="G67" s="951" t="s">
        <v>127</v>
      </c>
      <c r="H67" s="952"/>
      <c r="I67" s="952"/>
      <c r="J67" s="952"/>
      <c r="K67" s="952"/>
      <c r="L67" s="952"/>
      <c r="M67" s="953"/>
      <c r="N67" s="389"/>
      <c r="O67" s="389"/>
      <c r="P67" s="389"/>
      <c r="Q67" s="389"/>
      <c r="R67" s="474"/>
      <c r="S67" s="389"/>
      <c r="T67" s="474"/>
      <c r="U67" s="389"/>
      <c r="V67" s="474"/>
      <c r="W67" s="474"/>
      <c r="X67" s="475"/>
      <c r="Y67" s="475"/>
      <c r="Z67" s="475"/>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89"/>
      <c r="AZ67" s="389"/>
      <c r="BA67" s="389"/>
      <c r="BB67" s="389"/>
    </row>
    <row r="68" spans="3:54" ht="31.5" customHeight="1">
      <c r="C68" s="910" t="s">
        <v>102</v>
      </c>
      <c r="D68" s="911"/>
      <c r="E68" s="427"/>
      <c r="F68" s="478"/>
      <c r="G68" s="360"/>
      <c r="H68" s="359"/>
      <c r="I68" s="359"/>
      <c r="J68" s="389"/>
      <c r="K68" s="477"/>
      <c r="L68" s="389"/>
      <c r="M68" s="389"/>
      <c r="N68" s="389"/>
      <c r="O68" s="389"/>
      <c r="P68" s="389"/>
      <c r="Q68" s="389"/>
      <c r="R68" s="474"/>
      <c r="S68" s="389"/>
      <c r="T68" s="474"/>
      <c r="U68" s="389"/>
      <c r="V68" s="474"/>
      <c r="W68" s="474"/>
      <c r="X68" s="475"/>
      <c r="Y68" s="475"/>
      <c r="Z68" s="475"/>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89"/>
      <c r="AY68" s="389"/>
      <c r="AZ68" s="389"/>
      <c r="BA68" s="389"/>
      <c r="BB68" s="389"/>
    </row>
    <row r="69" spans="3:54" ht="15.75">
      <c r="C69" s="916" t="s">
        <v>107</v>
      </c>
      <c r="D69" s="917"/>
      <c r="E69" s="427"/>
      <c r="F69" s="478"/>
      <c r="G69" s="913" t="s">
        <v>128</v>
      </c>
      <c r="H69" s="914"/>
      <c r="I69" s="914"/>
      <c r="J69" s="914"/>
      <c r="K69" s="914"/>
      <c r="L69" s="914"/>
      <c r="M69" s="915"/>
      <c r="N69" s="389"/>
      <c r="O69" s="389"/>
      <c r="P69" s="389"/>
      <c r="Q69" s="389"/>
      <c r="R69" s="474"/>
      <c r="S69" s="389"/>
      <c r="T69" s="474"/>
      <c r="U69" s="389"/>
      <c r="V69" s="474"/>
      <c r="W69" s="474"/>
      <c r="X69" s="475"/>
      <c r="Y69" s="475"/>
      <c r="Z69" s="475"/>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89"/>
      <c r="AZ69" s="389"/>
      <c r="BA69" s="389"/>
      <c r="BB69" s="389"/>
    </row>
    <row r="70" spans="3:54" ht="15.75">
      <c r="C70" s="900" t="s">
        <v>108</v>
      </c>
      <c r="D70" s="900"/>
      <c r="E70" s="427"/>
      <c r="F70" s="478"/>
      <c r="G70" s="913" t="s">
        <v>129</v>
      </c>
      <c r="H70" s="914"/>
      <c r="I70" s="915"/>
      <c r="J70" s="389"/>
      <c r="K70" s="477"/>
      <c r="L70" s="389"/>
      <c r="M70" s="389"/>
      <c r="N70" s="389"/>
      <c r="O70" s="389"/>
      <c r="P70" s="389"/>
      <c r="Q70" s="389"/>
      <c r="R70" s="474"/>
      <c r="S70" s="389"/>
      <c r="T70" s="474"/>
      <c r="U70" s="389"/>
      <c r="V70" s="474"/>
      <c r="W70" s="474"/>
      <c r="X70" s="475"/>
      <c r="Y70" s="475"/>
      <c r="Z70" s="475"/>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row>
    <row r="71" spans="3:54" ht="15.75">
      <c r="C71" s="900" t="s">
        <v>109</v>
      </c>
      <c r="D71" s="900"/>
      <c r="E71" s="427"/>
      <c r="F71" s="478"/>
      <c r="G71" s="913" t="s">
        <v>129</v>
      </c>
      <c r="H71" s="914"/>
      <c r="I71" s="915"/>
      <c r="J71" s="389"/>
      <c r="K71" s="477"/>
      <c r="L71" s="389"/>
      <c r="M71" s="389"/>
      <c r="N71" s="389"/>
      <c r="O71" s="389"/>
      <c r="P71" s="389"/>
      <c r="Q71" s="389"/>
      <c r="R71" s="474"/>
      <c r="S71" s="389"/>
      <c r="T71" s="474"/>
      <c r="U71" s="389"/>
      <c r="V71" s="474"/>
      <c r="W71" s="474"/>
      <c r="X71" s="475"/>
      <c r="Y71" s="475"/>
      <c r="Z71" s="475"/>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89"/>
      <c r="AZ71" s="389"/>
      <c r="BA71" s="389"/>
      <c r="BB71" s="389"/>
    </row>
    <row r="72" spans="3:54" ht="15.75">
      <c r="C72" s="900" t="s">
        <v>110</v>
      </c>
      <c r="D72" s="900"/>
      <c r="E72" s="427"/>
      <c r="F72" s="478"/>
      <c r="G72" s="913" t="s">
        <v>129</v>
      </c>
      <c r="H72" s="914"/>
      <c r="I72" s="915"/>
      <c r="J72" s="389"/>
      <c r="K72" s="477"/>
      <c r="L72" s="389"/>
      <c r="M72" s="389"/>
      <c r="N72" s="389"/>
      <c r="O72" s="389"/>
      <c r="P72" s="389"/>
      <c r="Q72" s="389"/>
      <c r="R72" s="474"/>
      <c r="S72" s="389"/>
      <c r="T72" s="474"/>
      <c r="U72" s="389"/>
      <c r="V72" s="474"/>
      <c r="W72" s="474"/>
      <c r="X72" s="475"/>
      <c r="Y72" s="475"/>
      <c r="Z72" s="475"/>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row>
    <row r="73" spans="3:54" ht="15.75">
      <c r="C73" s="912" t="s">
        <v>101</v>
      </c>
      <c r="D73" s="912"/>
      <c r="E73" s="427"/>
      <c r="F73" s="478"/>
      <c r="G73" s="913" t="s">
        <v>129</v>
      </c>
      <c r="H73" s="914"/>
      <c r="I73" s="915"/>
      <c r="J73" s="389"/>
      <c r="K73" s="477"/>
      <c r="L73" s="389"/>
      <c r="M73" s="389"/>
      <c r="N73" s="389"/>
      <c r="O73" s="389"/>
      <c r="P73" s="389"/>
      <c r="Q73" s="389"/>
      <c r="R73" s="474"/>
      <c r="S73" s="389"/>
      <c r="T73" s="474"/>
      <c r="U73" s="389"/>
      <c r="V73" s="474"/>
      <c r="W73" s="474"/>
      <c r="X73" s="475"/>
      <c r="Y73" s="475"/>
      <c r="Z73" s="475"/>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89"/>
      <c r="AY73" s="389"/>
      <c r="AZ73" s="389"/>
      <c r="BA73" s="389"/>
      <c r="BB73" s="389"/>
    </row>
    <row r="74" spans="3:54">
      <c r="C74" s="389"/>
      <c r="D74" s="389"/>
      <c r="E74" s="389"/>
      <c r="F74" s="389"/>
      <c r="G74" s="389"/>
      <c r="H74" s="389"/>
      <c r="I74" s="389"/>
      <c r="J74" s="389"/>
      <c r="K74" s="482"/>
      <c r="L74" s="483"/>
      <c r="M74" s="389"/>
      <c r="N74" s="389"/>
      <c r="O74" s="389"/>
      <c r="P74" s="389"/>
      <c r="Q74" s="389"/>
      <c r="R74" s="474"/>
      <c r="S74" s="389"/>
      <c r="T74" s="474"/>
      <c r="U74" s="389"/>
      <c r="V74" s="474"/>
      <c r="W74" s="474"/>
      <c r="X74" s="475"/>
      <c r="Y74" s="475"/>
      <c r="Z74" s="475"/>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89"/>
      <c r="AY74" s="389"/>
      <c r="AZ74" s="389"/>
      <c r="BA74" s="389"/>
      <c r="BB74" s="389"/>
    </row>
    <row r="75" spans="3:54">
      <c r="C75" s="389"/>
      <c r="D75" s="389"/>
      <c r="E75" s="389"/>
      <c r="F75" s="389"/>
      <c r="G75" s="389"/>
      <c r="H75" s="389"/>
      <c r="I75" s="389"/>
      <c r="J75" s="389"/>
      <c r="K75" s="482"/>
      <c r="L75" s="483"/>
      <c r="M75" s="389"/>
      <c r="N75" s="389"/>
      <c r="O75" s="389"/>
      <c r="P75" s="389"/>
      <c r="Q75" s="389"/>
      <c r="R75" s="474"/>
      <c r="S75" s="389"/>
      <c r="T75" s="474"/>
      <c r="U75" s="389"/>
      <c r="V75" s="474"/>
      <c r="W75" s="474"/>
      <c r="X75" s="475"/>
      <c r="Y75" s="475"/>
      <c r="Z75" s="475"/>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row>
    <row r="76" spans="3:54">
      <c r="C76" s="389"/>
      <c r="D76" s="389"/>
      <c r="E76" s="389"/>
      <c r="F76" s="389"/>
      <c r="G76" s="389"/>
      <c r="H76" s="389"/>
      <c r="I76" s="389"/>
      <c r="J76" s="389"/>
      <c r="K76" s="482"/>
      <c r="L76" s="483"/>
      <c r="M76" s="389"/>
      <c r="N76" s="389"/>
      <c r="O76" s="389"/>
      <c r="P76" s="389"/>
      <c r="Q76" s="389"/>
      <c r="R76" s="474"/>
      <c r="S76" s="389"/>
      <c r="T76" s="474"/>
      <c r="U76" s="389"/>
      <c r="V76" s="474"/>
      <c r="W76" s="474"/>
      <c r="X76" s="475"/>
      <c r="Y76" s="475"/>
      <c r="Z76" s="475"/>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row>
    <row r="77" spans="3:54">
      <c r="C77" s="389"/>
      <c r="D77" s="389"/>
      <c r="E77" s="389"/>
      <c r="F77" s="389"/>
      <c r="G77" s="389"/>
      <c r="H77" s="389"/>
      <c r="I77" s="389"/>
      <c r="J77" s="389"/>
      <c r="K77" s="482"/>
      <c r="L77" s="483"/>
      <c r="M77" s="389"/>
      <c r="N77" s="389"/>
      <c r="O77" s="389"/>
      <c r="P77" s="389"/>
      <c r="Q77" s="389"/>
      <c r="R77" s="474"/>
      <c r="S77" s="389"/>
      <c r="T77" s="474"/>
      <c r="U77" s="389"/>
      <c r="V77" s="474"/>
      <c r="W77" s="474"/>
      <c r="X77" s="475"/>
      <c r="Y77" s="475"/>
      <c r="Z77" s="475"/>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row>
    <row r="78" spans="3:54">
      <c r="C78" s="389"/>
      <c r="D78" s="389"/>
      <c r="E78" s="389"/>
      <c r="F78" s="389"/>
      <c r="G78" s="389"/>
      <c r="H78" s="389"/>
      <c r="I78" s="389"/>
      <c r="J78" s="389"/>
      <c r="K78" s="482"/>
      <c r="L78" s="483"/>
      <c r="M78" s="389"/>
      <c r="N78" s="389"/>
      <c r="O78" s="389"/>
      <c r="P78" s="389"/>
      <c r="Q78" s="389"/>
      <c r="R78" s="474"/>
      <c r="S78" s="389"/>
      <c r="T78" s="474"/>
      <c r="U78" s="389"/>
      <c r="V78" s="474"/>
      <c r="W78" s="474"/>
      <c r="X78" s="475"/>
      <c r="Y78" s="475"/>
      <c r="Z78" s="475"/>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89"/>
      <c r="AZ78" s="389"/>
      <c r="BA78" s="389"/>
      <c r="BB78" s="389"/>
    </row>
    <row r="79" spans="3:54">
      <c r="C79" s="389"/>
      <c r="D79" s="389"/>
      <c r="E79" s="389"/>
      <c r="F79" s="389"/>
      <c r="G79" s="389"/>
      <c r="H79" s="389"/>
      <c r="I79" s="389"/>
      <c r="J79" s="389"/>
      <c r="K79" s="482"/>
      <c r="L79" s="483"/>
      <c r="M79" s="389"/>
      <c r="N79" s="389"/>
      <c r="O79" s="389"/>
      <c r="P79" s="389"/>
      <c r="Q79" s="389"/>
      <c r="R79" s="474"/>
      <c r="S79" s="389"/>
      <c r="T79" s="474"/>
      <c r="U79" s="389"/>
      <c r="V79" s="474"/>
      <c r="W79" s="474"/>
      <c r="X79" s="475"/>
      <c r="Y79" s="475"/>
      <c r="Z79" s="475"/>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389"/>
      <c r="BA79" s="389"/>
      <c r="BB79" s="389"/>
    </row>
    <row r="80" spans="3:54">
      <c r="C80" s="389"/>
      <c r="D80" s="389"/>
      <c r="E80" s="484"/>
      <c r="F80" s="484"/>
      <c r="G80" s="484"/>
      <c r="H80" s="484"/>
      <c r="I80" s="484"/>
      <c r="J80" s="484"/>
      <c r="K80" s="482"/>
      <c r="L80" s="483"/>
      <c r="M80" s="389"/>
      <c r="N80" s="389"/>
      <c r="O80" s="389"/>
      <c r="P80" s="389"/>
      <c r="Q80" s="389"/>
      <c r="R80" s="474"/>
      <c r="S80" s="389"/>
      <c r="T80" s="474"/>
      <c r="U80" s="389"/>
      <c r="V80" s="474"/>
      <c r="W80" s="474"/>
      <c r="X80" s="475"/>
      <c r="Y80" s="475"/>
      <c r="Z80" s="475"/>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row>
    <row r="81" spans="3:54">
      <c r="C81" s="389"/>
      <c r="D81" s="389"/>
      <c r="E81" s="484"/>
      <c r="F81" s="484"/>
      <c r="G81" s="484"/>
      <c r="H81" s="484"/>
      <c r="I81" s="484"/>
      <c r="J81" s="484"/>
      <c r="K81" s="482"/>
      <c r="L81" s="483"/>
      <c r="M81" s="389"/>
      <c r="N81" s="389"/>
      <c r="O81" s="389"/>
      <c r="P81" s="389"/>
      <c r="Q81" s="389"/>
      <c r="R81" s="474"/>
      <c r="S81" s="389"/>
      <c r="T81" s="474"/>
      <c r="U81" s="389"/>
      <c r="V81" s="474"/>
      <c r="W81" s="474"/>
      <c r="X81" s="475"/>
      <c r="Y81" s="475"/>
      <c r="Z81" s="475"/>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89"/>
      <c r="AY81" s="389"/>
      <c r="AZ81" s="389"/>
      <c r="BA81" s="389"/>
      <c r="BB81" s="389"/>
    </row>
    <row r="82" spans="3:54">
      <c r="C82" s="389"/>
      <c r="D82" s="389"/>
      <c r="E82" s="484"/>
      <c r="F82" s="484"/>
      <c r="G82" s="484"/>
      <c r="H82" s="484"/>
      <c r="I82" s="484"/>
      <c r="J82" s="484"/>
      <c r="K82" s="482"/>
      <c r="L82" s="483"/>
      <c r="M82" s="389"/>
      <c r="N82" s="389"/>
      <c r="O82" s="389"/>
      <c r="P82" s="389"/>
      <c r="Q82" s="389"/>
      <c r="R82" s="474"/>
      <c r="S82" s="389"/>
      <c r="T82" s="474"/>
      <c r="U82" s="389"/>
      <c r="V82" s="474"/>
      <c r="W82" s="474"/>
      <c r="X82" s="475"/>
      <c r="Y82" s="475"/>
      <c r="Z82" s="475"/>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89"/>
      <c r="AY82" s="389"/>
      <c r="AZ82" s="389"/>
      <c r="BA82" s="389"/>
      <c r="BB82" s="389"/>
    </row>
    <row r="83" spans="3:54">
      <c r="C83" s="389"/>
      <c r="D83" s="389"/>
      <c r="E83" s="484"/>
      <c r="F83" s="484"/>
      <c r="G83" s="484"/>
      <c r="H83" s="484"/>
      <c r="I83" s="484"/>
      <c r="J83" s="484"/>
      <c r="K83" s="482"/>
      <c r="L83" s="483"/>
      <c r="M83" s="389"/>
      <c r="N83" s="389"/>
      <c r="O83" s="389"/>
      <c r="P83" s="389"/>
      <c r="Q83" s="389"/>
      <c r="R83" s="474"/>
      <c r="S83" s="389"/>
      <c r="T83" s="474"/>
      <c r="U83" s="389"/>
      <c r="V83" s="474"/>
      <c r="W83" s="474"/>
      <c r="X83" s="475"/>
      <c r="Y83" s="475"/>
      <c r="Z83" s="475"/>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row>
    <row r="84" spans="3:54">
      <c r="C84" s="389"/>
      <c r="D84" s="389"/>
      <c r="E84" s="484"/>
      <c r="F84" s="484"/>
      <c r="G84" s="484"/>
      <c r="H84" s="484"/>
      <c r="I84" s="484"/>
      <c r="J84" s="484"/>
      <c r="K84" s="482"/>
      <c r="L84" s="483"/>
      <c r="M84" s="389"/>
      <c r="N84" s="389"/>
      <c r="O84" s="389"/>
      <c r="P84" s="389"/>
      <c r="Q84" s="389"/>
      <c r="R84" s="474"/>
      <c r="S84" s="389"/>
      <c r="T84" s="474"/>
      <c r="U84" s="389"/>
      <c r="V84" s="474"/>
      <c r="W84" s="474"/>
      <c r="X84" s="475"/>
      <c r="Y84" s="475"/>
      <c r="Z84" s="475"/>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row>
    <row r="85" spans="3:54">
      <c r="C85" s="389"/>
      <c r="D85" s="389"/>
      <c r="E85" s="484"/>
      <c r="F85" s="484"/>
      <c r="G85" s="484"/>
      <c r="H85" s="484"/>
      <c r="I85" s="484"/>
      <c r="J85" s="484"/>
      <c r="K85" s="482"/>
      <c r="L85" s="483"/>
      <c r="M85" s="389"/>
      <c r="N85" s="389"/>
      <c r="O85" s="389"/>
      <c r="P85" s="389"/>
      <c r="Q85" s="389"/>
      <c r="R85" s="474"/>
      <c r="S85" s="389"/>
      <c r="T85" s="474"/>
      <c r="U85" s="389"/>
      <c r="V85" s="474"/>
      <c r="W85" s="474"/>
      <c r="X85" s="475"/>
      <c r="Y85" s="475"/>
      <c r="Z85" s="475"/>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89"/>
      <c r="AY85" s="389"/>
      <c r="AZ85" s="389"/>
      <c r="BA85" s="389"/>
      <c r="BB85" s="389"/>
    </row>
    <row r="86" spans="3:54">
      <c r="C86" s="389"/>
      <c r="D86" s="389"/>
      <c r="E86" s="484"/>
      <c r="F86" s="484"/>
      <c r="G86" s="484"/>
      <c r="H86" s="484"/>
      <c r="I86" s="484"/>
      <c r="J86" s="484"/>
      <c r="K86" s="482"/>
      <c r="L86" s="483"/>
      <c r="M86" s="389"/>
      <c r="N86" s="389"/>
      <c r="O86" s="389"/>
      <c r="P86" s="389"/>
      <c r="Q86" s="389"/>
      <c r="R86" s="474"/>
      <c r="S86" s="389"/>
      <c r="T86" s="474"/>
      <c r="U86" s="389"/>
      <c r="V86" s="474"/>
      <c r="W86" s="474"/>
      <c r="X86" s="475"/>
      <c r="Y86" s="475"/>
      <c r="Z86" s="475"/>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89"/>
      <c r="AY86" s="389"/>
      <c r="AZ86" s="389"/>
      <c r="BA86" s="389"/>
      <c r="BB86" s="389"/>
    </row>
    <row r="87" spans="3:54">
      <c r="C87" s="389"/>
      <c r="D87" s="389"/>
      <c r="E87" s="484"/>
      <c r="F87" s="484"/>
      <c r="G87" s="484"/>
      <c r="H87" s="484"/>
      <c r="I87" s="484"/>
      <c r="J87" s="484"/>
      <c r="K87" s="482"/>
      <c r="L87" s="483"/>
      <c r="M87" s="389"/>
      <c r="N87" s="389"/>
      <c r="O87" s="389"/>
      <c r="P87" s="389"/>
      <c r="Q87" s="389"/>
      <c r="R87" s="474"/>
      <c r="S87" s="389"/>
      <c r="T87" s="474"/>
      <c r="U87" s="389"/>
      <c r="V87" s="474"/>
      <c r="W87" s="474"/>
      <c r="X87" s="475"/>
      <c r="Y87" s="475"/>
      <c r="Z87" s="475"/>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row>
    <row r="88" spans="3:54">
      <c r="C88" s="389"/>
      <c r="D88" s="389"/>
      <c r="E88" s="484"/>
      <c r="F88" s="484"/>
      <c r="G88" s="484"/>
      <c r="H88" s="484"/>
      <c r="I88" s="484"/>
      <c r="J88" s="484"/>
      <c r="K88" s="482"/>
      <c r="L88" s="483"/>
      <c r="M88" s="389"/>
      <c r="N88" s="389"/>
      <c r="O88" s="389"/>
      <c r="P88" s="389"/>
      <c r="Q88" s="389"/>
      <c r="R88" s="474"/>
      <c r="S88" s="389"/>
      <c r="T88" s="474"/>
      <c r="U88" s="389"/>
      <c r="V88" s="474"/>
      <c r="W88" s="474"/>
      <c r="X88" s="475"/>
      <c r="Y88" s="475"/>
      <c r="Z88" s="475"/>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89"/>
      <c r="AY88" s="389"/>
      <c r="AZ88" s="389"/>
      <c r="BA88" s="389"/>
      <c r="BB88" s="389"/>
    </row>
    <row r="89" spans="3:54">
      <c r="C89" s="389"/>
      <c r="D89" s="389"/>
      <c r="E89" s="484"/>
      <c r="F89" s="484"/>
      <c r="G89" s="484"/>
      <c r="H89" s="484"/>
      <c r="I89" s="484"/>
      <c r="J89" s="484"/>
      <c r="K89" s="482"/>
      <c r="L89" s="483"/>
      <c r="M89" s="389"/>
      <c r="N89" s="389"/>
      <c r="O89" s="389"/>
      <c r="P89" s="389"/>
      <c r="Q89" s="389"/>
      <c r="R89" s="474"/>
      <c r="S89" s="389"/>
      <c r="T89" s="474"/>
      <c r="U89" s="389"/>
      <c r="V89" s="474"/>
      <c r="W89" s="474"/>
      <c r="X89" s="475"/>
      <c r="Y89" s="475"/>
      <c r="Z89" s="475"/>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89"/>
      <c r="AY89" s="389"/>
      <c r="AZ89" s="389"/>
      <c r="BA89" s="389"/>
      <c r="BB89" s="389"/>
    </row>
    <row r="90" spans="3:54">
      <c r="C90" s="389"/>
      <c r="D90" s="389"/>
      <c r="E90" s="484"/>
      <c r="F90" s="484"/>
      <c r="G90" s="484"/>
      <c r="H90" s="484"/>
      <c r="I90" s="484"/>
      <c r="J90" s="484"/>
      <c r="K90" s="482"/>
      <c r="L90" s="483"/>
      <c r="M90" s="389"/>
      <c r="N90" s="389"/>
      <c r="O90" s="389"/>
      <c r="P90" s="389"/>
      <c r="Q90" s="389"/>
      <c r="R90" s="474"/>
      <c r="S90" s="389"/>
      <c r="T90" s="474"/>
      <c r="U90" s="389"/>
      <c r="V90" s="474"/>
      <c r="W90" s="474"/>
      <c r="X90" s="475"/>
      <c r="Y90" s="475"/>
      <c r="Z90" s="475"/>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389"/>
      <c r="BA90" s="389"/>
      <c r="BB90" s="389"/>
    </row>
    <row r="91" spans="3:54">
      <c r="C91" s="389"/>
      <c r="D91" s="389"/>
      <c r="E91" s="484"/>
      <c r="F91" s="484"/>
      <c r="G91" s="484"/>
      <c r="H91" s="484"/>
      <c r="I91" s="484"/>
      <c r="J91" s="484"/>
      <c r="K91" s="482"/>
      <c r="L91" s="483"/>
      <c r="M91" s="389"/>
      <c r="N91" s="389"/>
      <c r="O91" s="389"/>
      <c r="P91" s="389"/>
      <c r="Q91" s="389"/>
      <c r="R91" s="474"/>
      <c r="S91" s="389"/>
      <c r="T91" s="474"/>
      <c r="U91" s="389"/>
      <c r="V91" s="474"/>
      <c r="W91" s="474"/>
      <c r="X91" s="475"/>
      <c r="Y91" s="475"/>
      <c r="Z91" s="475"/>
      <c r="AA91" s="389"/>
      <c r="AB91" s="389"/>
      <c r="AC91" s="389"/>
      <c r="AD91" s="389"/>
      <c r="AE91" s="389"/>
      <c r="AF91" s="389"/>
      <c r="AG91" s="389"/>
      <c r="AH91" s="389"/>
      <c r="AI91" s="389"/>
      <c r="AJ91" s="389"/>
      <c r="AK91" s="389"/>
      <c r="AL91" s="389"/>
      <c r="AM91" s="389"/>
      <c r="AN91" s="389"/>
      <c r="AO91" s="389"/>
      <c r="AP91" s="389"/>
      <c r="AQ91" s="389"/>
      <c r="AR91" s="389"/>
      <c r="AS91" s="389"/>
      <c r="AT91" s="389"/>
      <c r="AU91" s="389"/>
      <c r="AV91" s="389"/>
      <c r="AW91" s="389"/>
      <c r="AX91" s="389"/>
      <c r="AY91" s="389"/>
      <c r="AZ91" s="389"/>
      <c r="BA91" s="389"/>
      <c r="BB91" s="389"/>
    </row>
    <row r="92" spans="3:54">
      <c r="C92" s="389"/>
      <c r="D92" s="389"/>
      <c r="E92" s="484"/>
      <c r="F92" s="484"/>
      <c r="G92" s="484"/>
      <c r="H92" s="484"/>
      <c r="I92" s="484"/>
      <c r="J92" s="484"/>
      <c r="K92" s="482"/>
      <c r="L92" s="483"/>
      <c r="M92" s="389"/>
      <c r="N92" s="389"/>
      <c r="O92" s="389"/>
      <c r="P92" s="389"/>
      <c r="Q92" s="389"/>
      <c r="R92" s="474"/>
      <c r="S92" s="389"/>
      <c r="T92" s="474"/>
      <c r="U92" s="389"/>
      <c r="V92" s="474"/>
      <c r="W92" s="474"/>
      <c r="X92" s="475"/>
      <c r="Y92" s="475"/>
      <c r="Z92" s="475"/>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89"/>
      <c r="AY92" s="389"/>
      <c r="AZ92" s="389"/>
      <c r="BA92" s="389"/>
      <c r="BB92" s="389"/>
    </row>
    <row r="93" spans="3:54">
      <c r="C93" s="389"/>
      <c r="D93" s="389"/>
      <c r="E93" s="484"/>
      <c r="F93" s="484"/>
      <c r="G93" s="484"/>
      <c r="H93" s="484"/>
      <c r="I93" s="484"/>
      <c r="J93" s="484"/>
      <c r="K93" s="482"/>
      <c r="L93" s="483"/>
      <c r="M93" s="389"/>
      <c r="N93" s="389"/>
      <c r="O93" s="389"/>
      <c r="P93" s="389"/>
      <c r="Q93" s="389"/>
      <c r="R93" s="474"/>
      <c r="S93" s="389"/>
      <c r="T93" s="474"/>
      <c r="U93" s="389"/>
      <c r="V93" s="474"/>
      <c r="W93" s="474"/>
      <c r="X93" s="475"/>
      <c r="Y93" s="475"/>
      <c r="Z93" s="475"/>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row>
    <row r="94" spans="3:54">
      <c r="C94" s="389"/>
      <c r="D94" s="389"/>
      <c r="E94" s="484"/>
      <c r="F94" s="484"/>
      <c r="G94" s="484"/>
      <c r="H94" s="484"/>
      <c r="I94" s="484"/>
      <c r="J94" s="484"/>
      <c r="K94" s="482"/>
      <c r="L94" s="483"/>
      <c r="M94" s="389"/>
      <c r="N94" s="389"/>
      <c r="O94" s="389"/>
      <c r="P94" s="389"/>
      <c r="Q94" s="389"/>
      <c r="R94" s="474"/>
      <c r="S94" s="389"/>
      <c r="T94" s="474"/>
      <c r="U94" s="389"/>
      <c r="V94" s="474"/>
      <c r="W94" s="474"/>
      <c r="X94" s="475"/>
      <c r="Y94" s="475"/>
      <c r="Z94" s="475"/>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89"/>
      <c r="AZ94" s="389"/>
      <c r="BA94" s="389"/>
      <c r="BB94" s="389"/>
    </row>
    <row r="95" spans="3:54">
      <c r="C95" s="389"/>
      <c r="D95" s="389"/>
      <c r="E95" s="484"/>
      <c r="F95" s="484"/>
      <c r="G95" s="484"/>
      <c r="H95" s="484"/>
      <c r="I95" s="484"/>
      <c r="J95" s="484"/>
      <c r="K95" s="482"/>
      <c r="L95" s="483"/>
      <c r="M95" s="389"/>
      <c r="N95" s="389"/>
      <c r="O95" s="389"/>
      <c r="P95" s="389"/>
      <c r="Q95" s="389"/>
      <c r="R95" s="474"/>
      <c r="S95" s="389"/>
      <c r="T95" s="474"/>
      <c r="U95" s="389"/>
      <c r="V95" s="474"/>
      <c r="W95" s="474"/>
      <c r="X95" s="475"/>
      <c r="Y95" s="475"/>
      <c r="Z95" s="475"/>
      <c r="AA95" s="389"/>
      <c r="AB95" s="389"/>
      <c r="AC95" s="389"/>
      <c r="AD95" s="389"/>
      <c r="AE95" s="389"/>
      <c r="AF95" s="389"/>
      <c r="AG95" s="389"/>
      <c r="AH95" s="389"/>
      <c r="AI95" s="389"/>
      <c r="AJ95" s="389"/>
      <c r="AK95" s="389"/>
      <c r="AL95" s="389"/>
      <c r="AM95" s="389"/>
      <c r="AN95" s="389"/>
      <c r="AO95" s="389"/>
      <c r="AP95" s="389"/>
      <c r="AQ95" s="389"/>
      <c r="AR95" s="389"/>
      <c r="AS95" s="389"/>
      <c r="AT95" s="389"/>
      <c r="AU95" s="389"/>
      <c r="AV95" s="389"/>
      <c r="AW95" s="389"/>
      <c r="AX95" s="389"/>
      <c r="AY95" s="389"/>
      <c r="AZ95" s="389"/>
      <c r="BA95" s="389"/>
      <c r="BB95" s="389"/>
    </row>
    <row r="96" spans="3:54">
      <c r="C96" s="389"/>
      <c r="D96" s="389"/>
      <c r="E96" s="484"/>
      <c r="F96" s="484"/>
      <c r="G96" s="484"/>
      <c r="H96" s="484"/>
      <c r="I96" s="484"/>
      <c r="J96" s="484"/>
      <c r="K96" s="482"/>
      <c r="L96" s="483"/>
      <c r="M96" s="389"/>
      <c r="N96" s="389"/>
      <c r="O96" s="389"/>
      <c r="P96" s="389"/>
      <c r="Q96" s="389"/>
      <c r="R96" s="474"/>
      <c r="S96" s="389"/>
      <c r="T96" s="474"/>
      <c r="U96" s="389"/>
      <c r="V96" s="474"/>
      <c r="W96" s="474"/>
      <c r="X96" s="475"/>
      <c r="Y96" s="475"/>
      <c r="Z96" s="475"/>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389"/>
      <c r="AX96" s="389"/>
      <c r="AY96" s="389"/>
      <c r="AZ96" s="389"/>
      <c r="BA96" s="389"/>
      <c r="BB96" s="389"/>
    </row>
    <row r="97" spans="1:54">
      <c r="C97" s="389"/>
      <c r="D97" s="389"/>
      <c r="E97" s="484"/>
      <c r="F97" s="484"/>
      <c r="G97" s="484"/>
      <c r="H97" s="484"/>
      <c r="I97" s="484"/>
      <c r="J97" s="484"/>
      <c r="K97" s="482"/>
      <c r="L97" s="483"/>
      <c r="M97" s="389"/>
      <c r="N97" s="389"/>
      <c r="O97" s="389"/>
      <c r="P97" s="389"/>
      <c r="Q97" s="389"/>
      <c r="R97" s="474"/>
      <c r="S97" s="389"/>
      <c r="T97" s="474"/>
      <c r="U97" s="389"/>
      <c r="V97" s="474"/>
      <c r="W97" s="474"/>
      <c r="X97" s="475"/>
      <c r="Y97" s="475"/>
      <c r="Z97" s="475"/>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389"/>
      <c r="AY97" s="389"/>
      <c r="AZ97" s="389"/>
      <c r="BA97" s="389"/>
      <c r="BB97" s="389"/>
    </row>
    <row r="98" spans="1:54">
      <c r="C98" s="389"/>
      <c r="D98" s="389"/>
      <c r="E98" s="484"/>
      <c r="F98" s="484"/>
      <c r="G98" s="484"/>
      <c r="H98" s="484"/>
      <c r="I98" s="484"/>
      <c r="J98" s="484"/>
      <c r="K98" s="482"/>
      <c r="L98" s="483"/>
      <c r="M98" s="389"/>
      <c r="N98" s="389"/>
      <c r="O98" s="389"/>
      <c r="P98" s="389"/>
      <c r="Q98" s="389"/>
      <c r="R98" s="474"/>
      <c r="S98" s="389"/>
      <c r="T98" s="474"/>
      <c r="U98" s="389"/>
      <c r="V98" s="474"/>
      <c r="W98" s="474"/>
      <c r="X98" s="475"/>
      <c r="Y98" s="475"/>
      <c r="Z98" s="475"/>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389"/>
      <c r="AX98" s="389"/>
      <c r="AY98" s="389"/>
      <c r="AZ98" s="389"/>
      <c r="BA98" s="389"/>
      <c r="BB98" s="389"/>
    </row>
    <row r="99" spans="1:54">
      <c r="A99" s="363"/>
      <c r="C99" s="389"/>
      <c r="D99" s="389"/>
      <c r="E99" s="484"/>
      <c r="F99" s="484"/>
      <c r="G99" s="484"/>
      <c r="H99" s="484"/>
      <c r="I99" s="484"/>
      <c r="J99" s="484"/>
      <c r="K99" s="482"/>
      <c r="L99" s="483"/>
      <c r="M99" s="389"/>
      <c r="N99" s="389"/>
      <c r="O99" s="389"/>
      <c r="P99" s="389"/>
      <c r="Q99" s="389"/>
      <c r="R99" s="474"/>
      <c r="S99" s="389"/>
      <c r="T99" s="474"/>
      <c r="U99" s="389"/>
      <c r="V99" s="474"/>
      <c r="W99" s="474"/>
      <c r="X99" s="475"/>
      <c r="Y99" s="475"/>
      <c r="Z99" s="475"/>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89"/>
      <c r="AY99" s="389"/>
      <c r="AZ99" s="389"/>
      <c r="BA99" s="389"/>
      <c r="BB99" s="389"/>
    </row>
    <row r="100" spans="1:54">
      <c r="A100" s="363"/>
      <c r="C100" s="389"/>
      <c r="D100" s="389"/>
      <c r="E100" s="484"/>
      <c r="F100" s="484"/>
      <c r="G100" s="484"/>
      <c r="H100" s="484"/>
      <c r="I100" s="484"/>
      <c r="J100" s="484"/>
      <c r="K100" s="482"/>
      <c r="L100" s="483"/>
      <c r="M100" s="389"/>
      <c r="N100" s="389"/>
      <c r="O100" s="389"/>
      <c r="P100" s="389"/>
      <c r="Q100" s="389"/>
      <c r="R100" s="474"/>
      <c r="S100" s="389"/>
      <c r="T100" s="474"/>
      <c r="U100" s="389"/>
      <c r="V100" s="474"/>
      <c r="W100" s="474"/>
      <c r="X100" s="475"/>
      <c r="Y100" s="475"/>
      <c r="Z100" s="475"/>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row>
    <row r="101" spans="1:54">
      <c r="A101" s="363"/>
      <c r="C101" s="389"/>
      <c r="D101" s="389"/>
      <c r="E101" s="484"/>
      <c r="F101" s="484"/>
      <c r="G101" s="484"/>
      <c r="H101" s="484"/>
      <c r="I101" s="484"/>
      <c r="J101" s="484"/>
      <c r="K101" s="482"/>
      <c r="L101" s="483"/>
      <c r="M101" s="389"/>
      <c r="N101" s="389"/>
      <c r="O101" s="389"/>
      <c r="P101" s="389"/>
      <c r="Q101" s="389"/>
      <c r="R101" s="474"/>
      <c r="S101" s="389"/>
      <c r="T101" s="474"/>
      <c r="U101" s="389"/>
      <c r="V101" s="474"/>
      <c r="W101" s="474"/>
      <c r="X101" s="475"/>
      <c r="Y101" s="475"/>
      <c r="Z101" s="475"/>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89"/>
      <c r="AY101" s="389"/>
      <c r="AZ101" s="389"/>
      <c r="BA101" s="389"/>
      <c r="BB101" s="389"/>
    </row>
    <row r="102" spans="1:54">
      <c r="A102" s="363"/>
      <c r="C102" s="389"/>
      <c r="D102" s="389"/>
      <c r="E102" s="484"/>
      <c r="F102" s="484"/>
      <c r="G102" s="484"/>
      <c r="H102" s="484"/>
      <c r="I102" s="484"/>
      <c r="J102" s="484"/>
      <c r="K102" s="482"/>
      <c r="L102" s="483"/>
      <c r="M102" s="389"/>
      <c r="N102" s="389"/>
      <c r="O102" s="389"/>
      <c r="P102" s="389"/>
      <c r="Q102" s="389"/>
      <c r="R102" s="474"/>
      <c r="S102" s="389"/>
      <c r="T102" s="474"/>
      <c r="U102" s="389"/>
      <c r="V102" s="474"/>
      <c r="W102" s="474"/>
      <c r="X102" s="475"/>
      <c r="Y102" s="475"/>
      <c r="Z102" s="475"/>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89"/>
      <c r="AY102" s="389"/>
      <c r="AZ102" s="389"/>
      <c r="BA102" s="389"/>
      <c r="BB102" s="389"/>
    </row>
    <row r="103" spans="1:54">
      <c r="A103" s="363"/>
      <c r="C103" s="389"/>
      <c r="D103" s="389"/>
      <c r="E103" s="484"/>
      <c r="F103" s="484"/>
      <c r="G103" s="484"/>
      <c r="H103" s="484"/>
      <c r="I103" s="484"/>
      <c r="J103" s="484"/>
      <c r="K103" s="482"/>
      <c r="L103" s="483"/>
      <c r="M103" s="389"/>
      <c r="N103" s="389"/>
      <c r="O103" s="389"/>
      <c r="P103" s="389"/>
      <c r="Q103" s="389"/>
      <c r="R103" s="474"/>
      <c r="S103" s="389"/>
      <c r="T103" s="474"/>
      <c r="U103" s="389"/>
      <c r="V103" s="474"/>
      <c r="W103" s="474"/>
      <c r="X103" s="475"/>
      <c r="Y103" s="475"/>
      <c r="Z103" s="475"/>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89"/>
      <c r="AY103" s="389"/>
      <c r="AZ103" s="389"/>
      <c r="BA103" s="389"/>
      <c r="BB103" s="389"/>
    </row>
    <row r="104" spans="1:54">
      <c r="A104" s="363"/>
      <c r="C104" s="389"/>
      <c r="D104" s="389"/>
      <c r="E104" s="484"/>
      <c r="F104" s="484"/>
      <c r="G104" s="484"/>
      <c r="H104" s="484"/>
      <c r="I104" s="484"/>
      <c r="J104" s="484"/>
      <c r="K104" s="482"/>
      <c r="L104" s="483"/>
      <c r="M104" s="389"/>
      <c r="N104" s="389"/>
      <c r="O104" s="389"/>
      <c r="P104" s="389"/>
      <c r="Q104" s="389"/>
      <c r="R104" s="474"/>
      <c r="S104" s="389"/>
      <c r="T104" s="474"/>
      <c r="U104" s="389"/>
      <c r="V104" s="474"/>
      <c r="W104" s="474"/>
      <c r="X104" s="475"/>
      <c r="Y104" s="475"/>
      <c r="Z104" s="475"/>
      <c r="AA104" s="389"/>
      <c r="AB104" s="389"/>
      <c r="AC104" s="389"/>
      <c r="AD104" s="389"/>
      <c r="AE104" s="389"/>
      <c r="AF104" s="389"/>
      <c r="AG104" s="389"/>
      <c r="AH104" s="389"/>
      <c r="AI104" s="389"/>
      <c r="AJ104" s="389"/>
      <c r="AK104" s="389"/>
      <c r="AL104" s="389"/>
      <c r="AM104" s="389"/>
      <c r="AN104" s="389"/>
      <c r="AO104" s="389"/>
      <c r="AP104" s="389"/>
      <c r="AQ104" s="389"/>
      <c r="AR104" s="389"/>
      <c r="AS104" s="389"/>
      <c r="AT104" s="389"/>
      <c r="AU104" s="389"/>
      <c r="AV104" s="389"/>
      <c r="AW104" s="389"/>
      <c r="AX104" s="389"/>
      <c r="AY104" s="389"/>
      <c r="AZ104" s="389"/>
      <c r="BA104" s="389"/>
      <c r="BB104" s="485"/>
    </row>
    <row r="105" spans="1:54">
      <c r="A105" s="363"/>
      <c r="C105" s="363"/>
      <c r="D105" s="363"/>
      <c r="E105" s="484"/>
      <c r="F105" s="484"/>
      <c r="G105" s="484"/>
      <c r="H105" s="484"/>
      <c r="I105" s="484"/>
      <c r="J105" s="484"/>
      <c r="K105" s="486"/>
      <c r="L105" s="487"/>
      <c r="M105" s="363"/>
      <c r="O105" s="363"/>
      <c r="P105" s="363"/>
      <c r="R105" s="365"/>
      <c r="T105" s="365"/>
      <c r="V105" s="365"/>
      <c r="W105" s="365"/>
      <c r="X105" s="366"/>
      <c r="Y105" s="366"/>
      <c r="Z105" s="366"/>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421"/>
    </row>
    <row r="106" spans="1:54">
      <c r="A106" s="363"/>
      <c r="C106" s="363"/>
      <c r="D106" s="363"/>
      <c r="E106" s="484"/>
      <c r="F106" s="484"/>
      <c r="G106" s="484"/>
      <c r="H106" s="484"/>
      <c r="I106" s="484"/>
      <c r="J106" s="484"/>
      <c r="K106" s="486"/>
      <c r="L106" s="487"/>
      <c r="M106" s="363"/>
      <c r="O106" s="363"/>
      <c r="P106" s="363"/>
      <c r="R106" s="365"/>
      <c r="T106" s="365"/>
      <c r="V106" s="365"/>
      <c r="W106" s="365"/>
      <c r="X106" s="366"/>
      <c r="Y106" s="366"/>
      <c r="Z106" s="366"/>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421"/>
    </row>
    <row r="107" spans="1:54">
      <c r="A107" s="363"/>
      <c r="C107" s="363"/>
      <c r="D107" s="363"/>
      <c r="E107" s="484"/>
      <c r="F107" s="484"/>
      <c r="G107" s="484"/>
      <c r="H107" s="484"/>
      <c r="I107" s="484"/>
      <c r="J107" s="484"/>
      <c r="K107" s="486"/>
      <c r="L107" s="487"/>
      <c r="M107" s="363"/>
      <c r="O107" s="363"/>
      <c r="P107" s="363"/>
      <c r="R107" s="365"/>
      <c r="T107" s="365"/>
      <c r="V107" s="365"/>
      <c r="W107" s="365"/>
      <c r="X107" s="366"/>
      <c r="Y107" s="366"/>
      <c r="Z107" s="366"/>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421"/>
    </row>
    <row r="108" spans="1:54">
      <c r="A108" s="363"/>
      <c r="C108" s="363"/>
      <c r="D108" s="363"/>
      <c r="E108" s="484"/>
      <c r="F108" s="484"/>
      <c r="G108" s="484"/>
      <c r="H108" s="484"/>
      <c r="I108" s="484"/>
      <c r="J108" s="484"/>
      <c r="K108" s="486"/>
      <c r="L108" s="487"/>
      <c r="M108" s="363"/>
      <c r="O108" s="363"/>
      <c r="P108" s="363"/>
      <c r="R108" s="365"/>
      <c r="T108" s="365"/>
      <c r="V108" s="365"/>
      <c r="W108" s="365"/>
      <c r="X108" s="366"/>
      <c r="Y108" s="366"/>
      <c r="Z108" s="366"/>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421"/>
    </row>
    <row r="109" spans="1:54">
      <c r="A109" s="363"/>
      <c r="C109" s="363"/>
      <c r="D109" s="363"/>
      <c r="E109" s="484"/>
      <c r="F109" s="484"/>
      <c r="G109" s="484"/>
      <c r="H109" s="484"/>
      <c r="I109" s="484"/>
      <c r="J109" s="484"/>
      <c r="K109" s="486"/>
      <c r="L109" s="487"/>
      <c r="M109" s="363"/>
      <c r="O109" s="363"/>
      <c r="P109" s="363"/>
      <c r="R109" s="365"/>
      <c r="T109" s="365"/>
      <c r="V109" s="365"/>
      <c r="W109" s="365"/>
      <c r="X109" s="366"/>
      <c r="Y109" s="366"/>
      <c r="Z109" s="366"/>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421"/>
    </row>
    <row r="110" spans="1:54">
      <c r="E110" s="488"/>
      <c r="F110" s="488"/>
      <c r="G110" s="488"/>
      <c r="H110" s="488"/>
      <c r="I110" s="488"/>
      <c r="J110" s="488"/>
      <c r="K110" s="489"/>
      <c r="L110" s="490"/>
      <c r="BB110" s="421"/>
    </row>
    <row r="111" spans="1:54">
      <c r="E111" s="488"/>
      <c r="F111" s="488"/>
      <c r="G111" s="488"/>
      <c r="H111" s="488"/>
      <c r="I111" s="488"/>
      <c r="J111" s="488"/>
      <c r="K111" s="489"/>
      <c r="L111" s="490"/>
    </row>
    <row r="112" spans="1:54">
      <c r="E112" s="488"/>
      <c r="F112" s="488"/>
      <c r="G112" s="488"/>
      <c r="H112" s="488"/>
      <c r="I112" s="488"/>
      <c r="J112" s="488"/>
      <c r="K112" s="489"/>
      <c r="L112" s="490"/>
    </row>
    <row r="113" spans="2:26">
      <c r="E113" s="488"/>
      <c r="F113" s="488"/>
      <c r="G113" s="488"/>
      <c r="H113" s="488"/>
      <c r="I113" s="488"/>
      <c r="J113" s="488"/>
      <c r="K113" s="489"/>
      <c r="L113" s="490"/>
    </row>
    <row r="114" spans="2:26">
      <c r="E114" s="481"/>
      <c r="F114" s="481"/>
      <c r="G114" s="481"/>
      <c r="H114" s="481"/>
      <c r="I114" s="481"/>
      <c r="J114" s="481"/>
    </row>
    <row r="115" spans="2:26">
      <c r="E115" s="481"/>
      <c r="F115" s="481"/>
      <c r="G115" s="481"/>
      <c r="H115" s="481"/>
      <c r="I115" s="481"/>
      <c r="J115" s="481"/>
    </row>
    <row r="116" spans="2:26" s="492" customFormat="1">
      <c r="B116" s="363"/>
      <c r="C116" s="362"/>
      <c r="D116" s="362"/>
      <c r="E116" s="481"/>
      <c r="F116" s="481"/>
      <c r="G116" s="481"/>
      <c r="H116" s="481"/>
      <c r="I116" s="481"/>
      <c r="J116" s="481"/>
      <c r="L116" s="362"/>
      <c r="M116" s="362"/>
      <c r="N116" s="363"/>
      <c r="O116" s="362"/>
      <c r="P116" s="362"/>
      <c r="Q116" s="363"/>
      <c r="R116" s="452"/>
      <c r="S116" s="363"/>
      <c r="T116" s="452"/>
      <c r="U116" s="363"/>
      <c r="V116" s="452"/>
      <c r="W116" s="452"/>
      <c r="X116" s="491"/>
      <c r="Y116" s="491"/>
      <c r="Z116" s="491"/>
    </row>
  </sheetData>
  <mergeCells count="64">
    <mergeCell ref="C22:D22"/>
    <mergeCell ref="C2:I2"/>
    <mergeCell ref="O7:O8"/>
    <mergeCell ref="AA10:AB10"/>
    <mergeCell ref="C11:D11"/>
    <mergeCell ref="C12:D12"/>
    <mergeCell ref="C16:D16"/>
    <mergeCell ref="C5:V5"/>
    <mergeCell ref="C17:D17"/>
    <mergeCell ref="C18:D18"/>
    <mergeCell ref="C19:D19"/>
    <mergeCell ref="C20:D20"/>
    <mergeCell ref="C21:D21"/>
    <mergeCell ref="C35:D35"/>
    <mergeCell ref="C23:D23"/>
    <mergeCell ref="C24:D24"/>
    <mergeCell ref="C26:D26"/>
    <mergeCell ref="C27:D27"/>
    <mergeCell ref="C28:D28"/>
    <mergeCell ref="C29:D30"/>
    <mergeCell ref="G29:G30"/>
    <mergeCell ref="I29:I30"/>
    <mergeCell ref="C32:D32"/>
    <mergeCell ref="C33:D33"/>
    <mergeCell ref="C34:D34"/>
    <mergeCell ref="C58:D58"/>
    <mergeCell ref="C61:D61"/>
    <mergeCell ref="C60:D60"/>
    <mergeCell ref="O48:V48"/>
    <mergeCell ref="C39:D39"/>
    <mergeCell ref="C40:D40"/>
    <mergeCell ref="C41:D41"/>
    <mergeCell ref="C42:D42"/>
    <mergeCell ref="M42:M43"/>
    <mergeCell ref="O42:V43"/>
    <mergeCell ref="C43:D43"/>
    <mergeCell ref="C44:D44"/>
    <mergeCell ref="C45:D45"/>
    <mergeCell ref="O45:V45"/>
    <mergeCell ref="M46:M47"/>
    <mergeCell ref="O46:V47"/>
    <mergeCell ref="C73:D73"/>
    <mergeCell ref="G73:I73"/>
    <mergeCell ref="C68:D68"/>
    <mergeCell ref="C69:D69"/>
    <mergeCell ref="C70:D70"/>
    <mergeCell ref="G70:I70"/>
    <mergeCell ref="G69:M69"/>
    <mergeCell ref="AI10:AO11"/>
    <mergeCell ref="AI12:AO14"/>
    <mergeCell ref="C71:D71"/>
    <mergeCell ref="G71:I71"/>
    <mergeCell ref="C72:D72"/>
    <mergeCell ref="G72:I72"/>
    <mergeCell ref="G67:M67"/>
    <mergeCell ref="C67:D67"/>
    <mergeCell ref="C62:D62"/>
    <mergeCell ref="C63:D63"/>
    <mergeCell ref="C64:D64"/>
    <mergeCell ref="C65:D65"/>
    <mergeCell ref="C66:D66"/>
    <mergeCell ref="C49:D49"/>
    <mergeCell ref="C50:D50"/>
    <mergeCell ref="C51:D51"/>
  </mergeCells>
  <dataValidations count="9">
    <dataValidation allowBlank="1" showErrorMessage="1" sqref="C51:D51" xr:uid="{00000000-0002-0000-1400-000000000000}"/>
    <dataValidation allowBlank="1" showErrorMessage="1" promptTitle="CEN/TR 15941:2010" prompt="Sustainability of construction works - Environmental product declarations - Methodology for selection and use of generic data, BSi" sqref="C34:D34" xr:uid="{00000000-0002-0000-1400-000001000000}"/>
    <dataValidation allowBlank="1" showInputMessage="1" showErrorMessage="1" promptTitle="EN 15804:2012" prompt="Sustainability of construction works - Environmental product declarations - core rules for the product category of construction products, BSi" sqref="C44:D44" xr:uid="{00000000-0002-0000-1400-000002000000}"/>
    <dataValidation allowBlank="1" showInputMessage="1" showErrorMessage="1" promptTitle="EN 15978:2011" prompt="Sustainability of construction works - assessment of environmental performance of buildings - calculation method, BSi" sqref="C29" xr:uid="{00000000-0002-0000-1400-000003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40:D41" xr:uid="{00000000-0002-0000-1400-000004000000}"/>
    <dataValidation allowBlank="1" showInputMessage="1" showErrorMessage="1" promptTitle="ISO 21930:2007" prompt="Sustainability in building construction- Environmental declaration of building products, BSi" sqref="C43:D43" xr:uid="{00000000-0002-0000-1400-000005000000}"/>
    <dataValidation type="list" allowBlank="1" showInputMessage="1" showErrorMessage="1" sqref="N45:V45" xr:uid="{00000000-0002-0000-1400-000006000000}">
      <formula1>"Industrial, All others"</formula1>
    </dataValidation>
    <dataValidation type="list" allowBlank="1" showInputMessage="1" showErrorMessage="1" sqref="V11:V27 I39:I41 I33:I35 I16:I20 I27:I29 I10:I12 R29:R35 R37:R38 V29:V35 R11:R27 I63:I66 I43:I45 I49:I51 V37:V38" xr:uid="{00000000-0002-0000-1400-000007000000}">
      <formula1>"Y, N"</formula1>
    </dataValidation>
    <dataValidation allowBlank="1" showErrorMessage="1" promptTitle="EN 15804:2012" prompt="Sustainability of construction works - Environmental product declarations - core rules for the product category of construction products, BSi" sqref="C45:D45" xr:uid="{00000000-0002-0000-14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rgb="FF3D6864"/>
    <pageSetUpPr fitToPage="1"/>
  </sheetPr>
  <dimension ref="A1:BB115"/>
  <sheetViews>
    <sheetView showGridLines="0" topLeftCell="B43" zoomScale="55" zoomScaleNormal="55" workbookViewId="0">
      <selection activeCell="I33" sqref="I33"/>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681"/>
      <c r="M2" s="681"/>
      <c r="N2" s="681"/>
      <c r="O2" s="681"/>
      <c r="P2" s="681"/>
      <c r="Q2" s="681"/>
      <c r="R2" s="681"/>
      <c r="S2" s="681"/>
      <c r="T2" s="681"/>
      <c r="U2" s="681"/>
      <c r="V2" s="681"/>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163</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109"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109" t="s">
        <v>49</v>
      </c>
      <c r="J10" s="9">
        <f>IF(I10="Y",G10,0)</f>
        <v>2</v>
      </c>
      <c r="K10" s="355"/>
      <c r="L10" s="1"/>
      <c r="M10" s="682"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109" t="s">
        <v>49</v>
      </c>
      <c r="J11" s="9">
        <f>IF(I11="Y",G11,0)</f>
        <v>4</v>
      </c>
      <c r="K11" s="355"/>
      <c r="L11" s="1"/>
      <c r="M11" s="682"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682"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92"/>
      <c r="J13" s="92"/>
      <c r="K13" s="355"/>
      <c r="L13" s="1"/>
      <c r="M13" s="682"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0"/>
      <c r="J14" s="9"/>
      <c r="K14" s="355"/>
      <c r="L14" s="1"/>
      <c r="M14" s="682" t="s">
        <v>22</v>
      </c>
      <c r="N14" s="67"/>
      <c r="O14" s="664"/>
      <c r="P14" s="64">
        <v>2</v>
      </c>
      <c r="Q14" s="67"/>
      <c r="R14" s="111" t="s">
        <v>49</v>
      </c>
      <c r="S14" s="67"/>
      <c r="T14" s="343">
        <f t="shared" si="0"/>
        <v>2</v>
      </c>
      <c r="U14" s="67"/>
      <c r="V14" s="109" t="s">
        <v>49</v>
      </c>
      <c r="W14" s="18">
        <f t="shared" si="1"/>
        <v>2</v>
      </c>
      <c r="X14" s="82"/>
      <c r="Y14" s="82"/>
      <c r="Z14" s="81"/>
      <c r="AA14" s="133">
        <f>SUM(K38:K44)</f>
        <v>4</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109" t="s">
        <v>49</v>
      </c>
      <c r="J15" s="9">
        <f>IF(I15="Y",G15,0)</f>
        <v>2</v>
      </c>
      <c r="K15" s="354">
        <f>IF(OR(J15,J16,J17,J18,J19&gt;0),1,0)</f>
        <v>1</v>
      </c>
      <c r="M15" s="682"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109" t="s">
        <v>49</v>
      </c>
      <c r="J16" s="9">
        <f>IF(I16="Y",G16,0)</f>
        <v>4</v>
      </c>
      <c r="K16" s="354"/>
      <c r="M16" s="682"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109" t="s">
        <v>49</v>
      </c>
      <c r="J17" s="9">
        <f>IF(I17="Y",G17,0)</f>
        <v>6</v>
      </c>
      <c r="K17" s="354"/>
      <c r="M17" s="682"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109" t="s">
        <v>49</v>
      </c>
      <c r="J18" s="9">
        <f>IF(I18="Y",G18,0)</f>
        <v>8</v>
      </c>
      <c r="K18" s="354"/>
      <c r="M18" s="682"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109" t="s">
        <v>49</v>
      </c>
      <c r="J19" s="9">
        <f>IF(I19="Y",G19,0)</f>
        <v>12</v>
      </c>
      <c r="K19" s="354"/>
      <c r="M19" s="682"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9"/>
      <c r="J20" s="9"/>
      <c r="K20" s="354"/>
      <c r="M20" s="682"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9"/>
      <c r="J21" s="9"/>
      <c r="K21" s="354"/>
      <c r="M21" s="682"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9"/>
      <c r="J22" s="9"/>
      <c r="K22" s="354"/>
      <c r="M22" s="682"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9"/>
      <c r="J23" s="9"/>
      <c r="K23" s="354"/>
      <c r="M23" s="682" t="s">
        <v>59</v>
      </c>
      <c r="N23" s="67"/>
      <c r="O23" s="664"/>
      <c r="P23" s="64">
        <v>0.5</v>
      </c>
      <c r="Q23" s="67"/>
      <c r="R23" s="111" t="s">
        <v>49</v>
      </c>
      <c r="S23" s="67"/>
      <c r="T23" s="343">
        <f t="shared" si="0"/>
        <v>0.5</v>
      </c>
      <c r="U23" s="67"/>
      <c r="V23" s="555" t="s">
        <v>50</v>
      </c>
      <c r="W23" s="18">
        <f t="shared" si="1"/>
        <v>0</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682"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0"/>
      <c r="J25" s="9"/>
      <c r="K25" s="354"/>
      <c r="M25" s="682"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109" t="s">
        <v>49</v>
      </c>
      <c r="J26" s="9">
        <f>IF(I26="Y",G26,0)</f>
        <v>4</v>
      </c>
      <c r="K26" s="354">
        <f>IF(OR(J26,J27,J28&gt;0),1,0)</f>
        <v>1</v>
      </c>
      <c r="M26" s="682"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109" t="s">
        <v>49</v>
      </c>
      <c r="J27" s="9">
        <f>IF(I27="Y",G27,0)</f>
        <v>4</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0" t="s">
        <v>49</v>
      </c>
      <c r="J28" s="9">
        <f>IF(I28="Y",G28,0)</f>
        <v>2</v>
      </c>
      <c r="K28" s="354"/>
      <c r="M28" s="658" t="s">
        <v>28</v>
      </c>
      <c r="N28" s="66"/>
      <c r="O28" s="665"/>
      <c r="P28" s="64">
        <v>2</v>
      </c>
      <c r="Q28" s="66"/>
      <c r="R28" s="111" t="s">
        <v>49</v>
      </c>
      <c r="S28" s="66"/>
      <c r="T28" s="343">
        <f t="shared" ref="T28:T34" si="2">IF(R28="Y",P28*$L$8,"")</f>
        <v>2</v>
      </c>
      <c r="U28" s="66"/>
      <c r="V28" s="642" t="s">
        <v>49</v>
      </c>
      <c r="W28" s="18">
        <f t="shared" ref="W28:W34" si="3">IF(V28="Y", T28, 0)</f>
        <v>2</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1"/>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642"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49</v>
      </c>
      <c r="J32" s="9">
        <f>IF(I32="Y",G32,0)</f>
        <v>0</v>
      </c>
      <c r="K32" s="354">
        <f>IF(I32="Y",1,0)</f>
        <v>1</v>
      </c>
      <c r="M32" s="658" t="s">
        <v>18</v>
      </c>
      <c r="N32" s="67"/>
      <c r="O32" s="665"/>
      <c r="P32" s="64">
        <v>1</v>
      </c>
      <c r="Q32" s="67"/>
      <c r="R32" s="111" t="s">
        <v>49</v>
      </c>
      <c r="S32" s="67"/>
      <c r="T32" s="343">
        <f t="shared" si="2"/>
        <v>1</v>
      </c>
      <c r="U32" s="67"/>
      <c r="V32" s="642" t="s">
        <v>49</v>
      </c>
      <c r="W32" s="18">
        <f t="shared" si="3"/>
        <v>1</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555" t="s">
        <v>50</v>
      </c>
      <c r="J33" s="9">
        <f>IF(I33="Y",G33,0)</f>
        <v>0</v>
      </c>
      <c r="K33" s="354">
        <f>IF(I33="Y",1,0)</f>
        <v>0</v>
      </c>
      <c r="M33" s="658" t="s">
        <v>26</v>
      </c>
      <c r="N33" s="67"/>
      <c r="O33" s="665"/>
      <c r="P33" s="64">
        <v>1</v>
      </c>
      <c r="Q33" s="67"/>
      <c r="R33" s="111" t="s">
        <v>49</v>
      </c>
      <c r="S33" s="67"/>
      <c r="T33" s="343">
        <f t="shared" si="2"/>
        <v>1</v>
      </c>
      <c r="U33" s="67"/>
      <c r="V33" s="642" t="s">
        <v>49</v>
      </c>
      <c r="W33" s="18">
        <f t="shared" si="3"/>
        <v>1</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109" t="s">
        <v>49</v>
      </c>
      <c r="J34" s="9">
        <f>IF(I34="Y",G34,0)</f>
        <v>5</v>
      </c>
      <c r="K34" s="354">
        <f>IF(I34="Y",1,0)</f>
        <v>1</v>
      </c>
      <c r="M34" s="682" t="s">
        <v>16</v>
      </c>
      <c r="N34" s="67"/>
      <c r="O34" s="664"/>
      <c r="P34" s="64">
        <v>0.5</v>
      </c>
      <c r="Q34" s="67"/>
      <c r="R34" s="111" t="s">
        <v>49</v>
      </c>
      <c r="S34" s="67"/>
      <c r="T34" s="343">
        <f t="shared" si="2"/>
        <v>0.5</v>
      </c>
      <c r="U34" s="67"/>
      <c r="V34" s="642" t="s">
        <v>49</v>
      </c>
      <c r="W34" s="18">
        <f t="shared" si="3"/>
        <v>0.5</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5</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0"/>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0"/>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109"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109" t="s">
        <v>49</v>
      </c>
      <c r="J39" s="9">
        <f t="shared" si="4"/>
        <v>4</v>
      </c>
      <c r="K39" s="354">
        <f t="shared" si="5"/>
        <v>1</v>
      </c>
      <c r="M39" s="43"/>
      <c r="N39" s="47"/>
      <c r="O39" s="337"/>
      <c r="P39" s="47"/>
      <c r="Q39" s="47"/>
      <c r="R39" s="128" t="s">
        <v>58</v>
      </c>
      <c r="S39" s="47"/>
      <c r="T39" s="350">
        <f>SUM(T10:T37)</f>
        <v>30</v>
      </c>
      <c r="U39" s="47"/>
      <c r="V39" s="351">
        <f>SUM(W10:W37)</f>
        <v>27.5</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109"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0.88500000000000001</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109"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109"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50</v>
      </c>
      <c r="J44" s="9">
        <f t="shared" si="4"/>
        <v>0</v>
      </c>
      <c r="K44" s="354">
        <f t="shared" si="5"/>
        <v>0</v>
      </c>
      <c r="M44" s="680"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16</v>
      </c>
      <c r="J45" s="10"/>
      <c r="K45" s="354"/>
      <c r="M45" s="852" t="s">
        <v>62</v>
      </c>
      <c r="N45" s="71"/>
      <c r="O45" s="854" t="str">
        <f>IF(AA23=0,0,VLOOKUP(O41,Lookups!A2:C10,IF(O44="Industrial",2,3),TRUE))</f>
        <v>5 + Exemplary</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57"/>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0"/>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109"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109"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109"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44"/>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61</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133</v>
      </c>
      <c r="D58" s="4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80"/>
      <c r="D59" s="881"/>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109"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109"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109"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109"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82" t="s">
        <v>134</v>
      </c>
      <c r="H66" s="883"/>
      <c r="I66" s="883"/>
      <c r="J66" s="883"/>
      <c r="K66" s="884"/>
      <c r="L66" s="686"/>
      <c r="M66" s="687"/>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622"/>
      <c r="H67" s="174"/>
      <c r="I67" s="174"/>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82" t="s">
        <v>134</v>
      </c>
      <c r="H68" s="883"/>
      <c r="I68" s="883"/>
      <c r="J68" s="883"/>
      <c r="K68" s="884"/>
      <c r="L68" s="688"/>
      <c r="M68" s="689"/>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82" t="s">
        <v>134</v>
      </c>
      <c r="H69" s="883"/>
      <c r="I69" s="883"/>
      <c r="J69" s="883"/>
      <c r="K69" s="884"/>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82" t="s">
        <v>134</v>
      </c>
      <c r="H70" s="883"/>
      <c r="I70" s="883"/>
      <c r="J70" s="883"/>
      <c r="K70" s="884"/>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82" t="s">
        <v>134</v>
      </c>
      <c r="H71" s="883"/>
      <c r="I71" s="883"/>
      <c r="J71" s="883"/>
      <c r="K71" s="884"/>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82"/>
      <c r="H72" s="883"/>
      <c r="I72" s="883"/>
      <c r="J72" s="883"/>
      <c r="K72" s="884"/>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389"/>
      <c r="H73" s="389"/>
      <c r="I73" s="389"/>
      <c r="J73" s="389"/>
      <c r="K73" s="482"/>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mergeCells count="65">
    <mergeCell ref="C72:D72"/>
    <mergeCell ref="G66:K66"/>
    <mergeCell ref="G68:K68"/>
    <mergeCell ref="G69:K69"/>
    <mergeCell ref="G70:K70"/>
    <mergeCell ref="G71:K71"/>
    <mergeCell ref="G72:K72"/>
    <mergeCell ref="C69:D69"/>
    <mergeCell ref="C70:D70"/>
    <mergeCell ref="C71:D71"/>
    <mergeCell ref="C64:D64"/>
    <mergeCell ref="C65:D65"/>
    <mergeCell ref="C66:D66"/>
    <mergeCell ref="C67:D67"/>
    <mergeCell ref="C68:D68"/>
    <mergeCell ref="C63:D63"/>
    <mergeCell ref="M45:M46"/>
    <mergeCell ref="O45:V46"/>
    <mergeCell ref="O47:V47"/>
    <mergeCell ref="C48:D48"/>
    <mergeCell ref="C49:D49"/>
    <mergeCell ref="C50:D50"/>
    <mergeCell ref="C57:D57"/>
    <mergeCell ref="C59:D59"/>
    <mergeCell ref="C60:D60"/>
    <mergeCell ref="C61:D61"/>
    <mergeCell ref="C62:D62"/>
    <mergeCell ref="M48:V49"/>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C2:I2"/>
    <mergeCell ref="C5:V5"/>
    <mergeCell ref="O6:O7"/>
    <mergeCell ref="AA9:AB9"/>
    <mergeCell ref="C11:D11"/>
  </mergeCells>
  <dataValidations count="9">
    <dataValidation allowBlank="1" showErrorMessage="1" promptTitle="EN 15804:2012" prompt="Sustainability of construction works - Environmental product declarations - core rules for the product category of construction products, BSi" sqref="C44:D44" xr:uid="{00000000-0002-0000-1500-000000000000}"/>
    <dataValidation allowBlank="1" showErrorMessage="1" sqref="C50:D50" xr:uid="{00000000-0002-0000-1500-000001000000}"/>
    <dataValidation allowBlank="1" showErrorMessage="1" promptTitle="CEN/TR 15941:2010" prompt="Sustainability of construction works - Environmental product declarations - Methodology for selection and use of generic data, BSi" sqref="C33:D33" xr:uid="{00000000-0002-0000-1500-000002000000}"/>
    <dataValidation allowBlank="1" showInputMessage="1" showErrorMessage="1" promptTitle="EN 15804:2012" prompt="Sustainability of construction works - Environmental product declarations - core rules for the product category of construction products, BSi" sqref="C43:D43" xr:uid="{00000000-0002-0000-1500-000003000000}"/>
    <dataValidation allowBlank="1" showInputMessage="1" showErrorMessage="1" promptTitle="EN 15978:2011" prompt="Sustainability of construction works - assessment of environmental performance of buildings - calculation method, BSi" sqref="C28" xr:uid="{00000000-0002-0000-1500-000004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1500-000005000000}"/>
    <dataValidation allowBlank="1" showInputMessage="1" showErrorMessage="1" promptTitle="ISO 21930:2007" prompt="Sustainability in building construction- Environmental declaration of building products, BSi" sqref="C42:D42" xr:uid="{00000000-0002-0000-1500-000006000000}"/>
    <dataValidation type="list" allowBlank="1" showInputMessage="1" showErrorMessage="1" sqref="N44:V44" xr:uid="{00000000-0002-0000-1500-000007000000}">
      <formula1>"Industrial, All others"</formula1>
    </dataValidation>
    <dataValidation type="list" allowBlank="1" showInputMessage="1" showErrorMessage="1" sqref="V10:V26 I38:I40 I26:I28 I9:I11 I15:I19 I42:I44 R28:R34 R36:R37 V36:V37 R10:R26 I62:I65 I32:I34 I48:I50 V28:V34" xr:uid="{00000000-0002-0000-1500-000008000000}">
      <formula1>"Y, N"</formula1>
    </dataValidation>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tabColor rgb="FF3D6864"/>
    <pageSetUpPr fitToPage="1"/>
  </sheetPr>
  <dimension ref="A1:BB117"/>
  <sheetViews>
    <sheetView showGridLines="0" topLeftCell="B42" zoomScale="60" zoomScaleNormal="60" workbookViewId="0">
      <selection activeCell="AI8" sqref="AI8"/>
    </sheetView>
  </sheetViews>
  <sheetFormatPr defaultColWidth="9.140625" defaultRowHeight="15"/>
  <cols>
    <col min="1" max="1" width="4.28515625" style="362" hidden="1" customWidth="1"/>
    <col min="2" max="2" width="4.28515625" style="363" customWidth="1"/>
    <col min="3" max="3" width="68.5703125" style="362" customWidth="1"/>
    <col min="4" max="4" width="7.140625" style="362" bestFit="1" customWidth="1"/>
    <col min="5" max="5" width="7.140625" style="362" hidden="1" customWidth="1"/>
    <col min="6" max="6" width="0.5703125" style="362" customWidth="1"/>
    <col min="7" max="7" width="6" style="362" customWidth="1"/>
    <col min="8" max="8" width="0.5703125" style="362" customWidth="1"/>
    <col min="9" max="9" width="7.42578125" style="362" customWidth="1"/>
    <col min="10" max="10" width="5.28515625" style="362" hidden="1" customWidth="1"/>
    <col min="11" max="11" width="6.7109375" style="492" bestFit="1" customWidth="1"/>
    <col min="12" max="12" width="4.7109375" style="362" hidden="1" customWidth="1"/>
    <col min="13" max="13" width="57.7109375" style="362" bestFit="1" customWidth="1"/>
    <col min="14" max="14" width="0.5703125" style="363" customWidth="1"/>
    <col min="15" max="15" width="5.7109375" style="362" customWidth="1"/>
    <col min="16" max="16" width="5.7109375" style="362" hidden="1" customWidth="1"/>
    <col min="17" max="17" width="0.5703125" style="363" customWidth="1"/>
    <col min="18" max="18" width="9" style="452" customWidth="1"/>
    <col min="19" max="19" width="0.5703125" style="363" customWidth="1"/>
    <col min="20" max="20" width="7.7109375" style="452" bestFit="1" customWidth="1"/>
    <col min="21" max="21" width="0.5703125" style="363" customWidth="1"/>
    <col min="22" max="22" width="7.140625" style="452" bestFit="1" customWidth="1"/>
    <col min="23" max="23" width="3.85546875" style="452" hidden="1" customWidth="1"/>
    <col min="24" max="25" width="9.140625" style="491" hidden="1" customWidth="1"/>
    <col min="26" max="26" width="9.85546875" style="491" hidden="1" customWidth="1"/>
    <col min="27" max="33" width="9.140625" style="362" hidden="1" customWidth="1"/>
    <col min="34" max="16384" width="9.140625" style="362"/>
  </cols>
  <sheetData>
    <row r="1" spans="1:53" ht="15" customHeight="1">
      <c r="B1" s="161"/>
      <c r="C1" s="161"/>
      <c r="D1" s="161"/>
      <c r="E1" s="161"/>
      <c r="F1" s="161"/>
      <c r="G1" s="161"/>
      <c r="H1" s="161"/>
      <c r="I1" s="161"/>
      <c r="J1" s="161"/>
      <c r="K1" s="506"/>
      <c r="L1" s="161"/>
      <c r="M1" s="161"/>
      <c r="N1" s="161"/>
      <c r="O1" s="161"/>
      <c r="P1" s="161"/>
      <c r="Q1" s="161"/>
      <c r="R1" s="507"/>
      <c r="S1" s="161"/>
      <c r="T1" s="507"/>
      <c r="U1" s="161"/>
      <c r="V1" s="507"/>
      <c r="W1" s="365"/>
      <c r="X1" s="366"/>
      <c r="Y1" s="366"/>
      <c r="Z1" s="366"/>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row>
    <row r="2" spans="1:53" ht="38.25" customHeight="1">
      <c r="B2" s="161"/>
      <c r="C2" s="985" t="s">
        <v>147</v>
      </c>
      <c r="D2" s="985"/>
      <c r="E2" s="985"/>
      <c r="F2" s="985"/>
      <c r="G2" s="985"/>
      <c r="H2" s="985"/>
      <c r="I2" s="985"/>
      <c r="J2" s="161"/>
      <c r="K2" s="508"/>
      <c r="L2" s="509"/>
      <c r="M2" s="509"/>
      <c r="N2" s="509"/>
      <c r="O2" s="509"/>
      <c r="P2" s="509"/>
      <c r="Q2" s="509"/>
      <c r="R2" s="509"/>
      <c r="S2" s="509"/>
      <c r="T2" s="509"/>
      <c r="U2" s="509"/>
      <c r="V2" s="509"/>
      <c r="W2" s="365"/>
      <c r="X2" s="366"/>
      <c r="Y2" s="366"/>
      <c r="Z2" s="366"/>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row>
    <row r="3" spans="1:53" ht="7.5" customHeight="1" thickBot="1">
      <c r="B3" s="161"/>
      <c r="C3" s="161"/>
      <c r="D3" s="161"/>
      <c r="E3" s="161"/>
      <c r="F3" s="161"/>
      <c r="G3" s="161"/>
      <c r="H3" s="161"/>
      <c r="I3" s="161"/>
      <c r="J3" s="161"/>
      <c r="K3" s="506"/>
      <c r="L3" s="161"/>
      <c r="M3" s="161"/>
      <c r="N3" s="161"/>
      <c r="O3" s="161"/>
      <c r="P3" s="161"/>
      <c r="Q3" s="161"/>
      <c r="R3" s="507"/>
      <c r="S3" s="161"/>
      <c r="T3" s="507"/>
      <c r="U3" s="161"/>
      <c r="V3" s="507"/>
      <c r="W3" s="365"/>
      <c r="X3" s="366"/>
      <c r="Y3" s="366"/>
      <c r="Z3" s="366"/>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row>
    <row r="4" spans="1:53" ht="21">
      <c r="B4" s="161"/>
      <c r="C4" s="510" t="s">
        <v>112</v>
      </c>
      <c r="D4" s="511"/>
      <c r="E4" s="511"/>
      <c r="F4" s="511"/>
      <c r="G4" s="511"/>
      <c r="H4" s="511"/>
      <c r="I4" s="511"/>
      <c r="J4" s="511"/>
      <c r="K4" s="512"/>
      <c r="L4" s="511"/>
      <c r="M4" s="511"/>
      <c r="N4" s="511"/>
      <c r="O4" s="511"/>
      <c r="P4" s="511"/>
      <c r="Q4" s="511"/>
      <c r="R4" s="513"/>
      <c r="S4" s="511"/>
      <c r="T4" s="513"/>
      <c r="U4" s="511"/>
      <c r="V4" s="514"/>
      <c r="W4" s="365"/>
      <c r="X4" s="366"/>
      <c r="Y4" s="366"/>
      <c r="Z4" s="366"/>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row>
    <row r="5" spans="1:53" s="374" customFormat="1" ht="117" customHeight="1" thickBot="1">
      <c r="A5" s="370"/>
      <c r="B5" s="515"/>
      <c r="C5" s="986" t="s">
        <v>143</v>
      </c>
      <c r="D5" s="987"/>
      <c r="E5" s="987"/>
      <c r="F5" s="987"/>
      <c r="G5" s="987"/>
      <c r="H5" s="987"/>
      <c r="I5" s="987"/>
      <c r="J5" s="987"/>
      <c r="K5" s="987"/>
      <c r="L5" s="987"/>
      <c r="M5" s="987"/>
      <c r="N5" s="987"/>
      <c r="O5" s="987"/>
      <c r="P5" s="987"/>
      <c r="Q5" s="987"/>
      <c r="R5" s="987"/>
      <c r="S5" s="987"/>
      <c r="T5" s="987"/>
      <c r="U5" s="987"/>
      <c r="V5" s="988"/>
      <c r="W5" s="372"/>
      <c r="X5" s="373"/>
      <c r="Y5" s="373"/>
      <c r="Z5" s="37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row>
    <row r="6" spans="1:53" s="374" customFormat="1" ht="7.5" customHeight="1">
      <c r="A6" s="370"/>
      <c r="B6" s="515"/>
      <c r="C6" s="516"/>
      <c r="D6" s="516"/>
      <c r="E6" s="516"/>
      <c r="F6" s="516"/>
      <c r="G6" s="516"/>
      <c r="H6" s="516"/>
      <c r="I6" s="516"/>
      <c r="J6" s="516"/>
      <c r="K6" s="516"/>
      <c r="L6" s="516"/>
      <c r="M6" s="516"/>
      <c r="N6" s="516"/>
      <c r="O6" s="516"/>
      <c r="P6" s="516"/>
      <c r="Q6" s="516"/>
      <c r="R6" s="516"/>
      <c r="S6" s="516"/>
      <c r="T6" s="516"/>
      <c r="U6" s="516"/>
      <c r="V6" s="516"/>
      <c r="W6" s="372"/>
      <c r="X6" s="373"/>
      <c r="Y6" s="373"/>
      <c r="Z6" s="37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row>
    <row r="7" spans="1:53" s="374" customFormat="1" ht="21">
      <c r="B7" s="161"/>
      <c r="C7" s="517" t="s">
        <v>67</v>
      </c>
      <c r="D7" s="161"/>
      <c r="E7" s="161"/>
      <c r="F7" s="161"/>
      <c r="G7" s="161"/>
      <c r="H7" s="161"/>
      <c r="I7" s="161"/>
      <c r="J7" s="161"/>
      <c r="K7" s="506"/>
      <c r="L7" s="161"/>
      <c r="M7" s="517" t="s">
        <v>66</v>
      </c>
      <c r="N7" s="518"/>
      <c r="O7" s="989" t="s">
        <v>47</v>
      </c>
      <c r="P7" s="518"/>
      <c r="Q7" s="518"/>
      <c r="R7" s="519"/>
      <c r="S7" s="518"/>
      <c r="T7" s="519"/>
      <c r="U7" s="518"/>
      <c r="V7" s="519"/>
      <c r="W7" s="378"/>
      <c r="X7" s="366"/>
      <c r="Y7" s="366"/>
      <c r="Z7" s="366"/>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row>
    <row r="8" spans="1:53" s="374" customFormat="1" ht="86.25" customHeight="1" thickBot="1">
      <c r="A8" s="370" t="s">
        <v>29</v>
      </c>
      <c r="B8" s="515"/>
      <c r="C8" s="520" t="s">
        <v>54</v>
      </c>
      <c r="D8" s="521" t="s">
        <v>38</v>
      </c>
      <c r="E8" s="522"/>
      <c r="F8" s="523"/>
      <c r="G8" s="524" t="s">
        <v>52</v>
      </c>
      <c r="H8" s="523"/>
      <c r="I8" s="525" t="s">
        <v>75</v>
      </c>
      <c r="J8" s="526" t="s">
        <v>53</v>
      </c>
      <c r="K8" s="527" t="s">
        <v>76</v>
      </c>
      <c r="L8" s="515" t="s">
        <v>29</v>
      </c>
      <c r="M8" s="528"/>
      <c r="N8" s="529"/>
      <c r="O8" s="990"/>
      <c r="P8" s="529" t="s">
        <v>55</v>
      </c>
      <c r="Q8" s="529"/>
      <c r="R8" s="530" t="s">
        <v>48</v>
      </c>
      <c r="S8" s="529"/>
      <c r="T8" s="524" t="s">
        <v>52</v>
      </c>
      <c r="U8" s="529"/>
      <c r="V8" s="525" t="s">
        <v>51</v>
      </c>
      <c r="W8" s="372"/>
      <c r="X8" s="373"/>
      <c r="Y8" s="373"/>
      <c r="Z8" s="37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row>
    <row r="9" spans="1:53" s="374" customFormat="1" ht="22.5" customHeight="1">
      <c r="A9" s="370"/>
      <c r="B9" s="515"/>
      <c r="C9" s="531"/>
      <c r="D9" s="532"/>
      <c r="E9" s="533"/>
      <c r="F9" s="534"/>
      <c r="G9" s="535"/>
      <c r="H9" s="534"/>
      <c r="I9" s="536"/>
      <c r="J9" s="526"/>
      <c r="K9" s="527"/>
      <c r="L9" s="515"/>
      <c r="M9" s="168"/>
      <c r="N9" s="537"/>
      <c r="O9" s="538"/>
      <c r="P9" s="537"/>
      <c r="Q9" s="537"/>
      <c r="R9" s="539"/>
      <c r="S9" s="537"/>
      <c r="T9" s="535"/>
      <c r="U9" s="537"/>
      <c r="V9" s="536"/>
      <c r="W9" s="372"/>
      <c r="X9" s="373"/>
      <c r="Y9" s="373"/>
      <c r="Z9" s="37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row>
    <row r="10" spans="1:53" s="374" customFormat="1" ht="18.75">
      <c r="A10" s="390">
        <v>2</v>
      </c>
      <c r="B10" s="540"/>
      <c r="C10" s="541" t="s">
        <v>39</v>
      </c>
      <c r="D10" s="161"/>
      <c r="E10" s="161"/>
      <c r="F10" s="542"/>
      <c r="G10" s="543" t="s">
        <v>2</v>
      </c>
      <c r="H10" s="542"/>
      <c r="I10" s="542"/>
      <c r="J10" s="544"/>
      <c r="K10" s="545"/>
      <c r="L10" s="546">
        <v>1</v>
      </c>
      <c r="M10" s="547" t="s">
        <v>78</v>
      </c>
      <c r="N10" s="506"/>
      <c r="O10" s="506"/>
      <c r="P10" s="506"/>
      <c r="Q10" s="506"/>
      <c r="R10" s="548"/>
      <c r="S10" s="506"/>
      <c r="T10" s="548"/>
      <c r="U10" s="506"/>
      <c r="V10" s="549"/>
      <c r="W10" s="399"/>
      <c r="X10" s="400"/>
      <c r="Y10" s="400"/>
      <c r="Z10" s="401"/>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row>
    <row r="11" spans="1:53" s="374" customFormat="1" ht="18.75">
      <c r="B11" s="161"/>
      <c r="C11" s="550" t="s">
        <v>1</v>
      </c>
      <c r="D11" s="551" t="s">
        <v>21</v>
      </c>
      <c r="E11" s="552">
        <v>1</v>
      </c>
      <c r="F11" s="553"/>
      <c r="G11" s="554">
        <f>E11*$A$10</f>
        <v>2</v>
      </c>
      <c r="H11" s="553"/>
      <c r="I11" s="555" t="s">
        <v>49</v>
      </c>
      <c r="J11" s="544">
        <f>IF(I11="Y",G11,0)</f>
        <v>2</v>
      </c>
      <c r="K11" s="556">
        <f>IF(I11="Y",1,0)</f>
        <v>1</v>
      </c>
      <c r="L11" s="557"/>
      <c r="M11" s="541" t="s">
        <v>24</v>
      </c>
      <c r="N11" s="558"/>
      <c r="O11" s="558"/>
      <c r="P11" s="558"/>
      <c r="Q11" s="558"/>
      <c r="R11" s="548"/>
      <c r="S11" s="558"/>
      <c r="T11" s="543" t="s">
        <v>2</v>
      </c>
      <c r="U11" s="558"/>
      <c r="V11" s="549"/>
      <c r="W11" s="399"/>
      <c r="X11" s="366"/>
      <c r="Y11" s="366"/>
      <c r="Z11" s="366"/>
      <c r="AA11" s="890" t="s">
        <v>76</v>
      </c>
      <c r="AB11" s="890"/>
      <c r="AC11" s="363"/>
      <c r="AD11" s="363"/>
      <c r="AE11" s="363"/>
      <c r="AF11" s="363"/>
      <c r="AG11" s="363"/>
      <c r="AH11" s="363"/>
      <c r="AI11" s="809" t="s">
        <v>170</v>
      </c>
      <c r="AJ11" s="809"/>
      <c r="AK11" s="809"/>
      <c r="AL11" s="809"/>
      <c r="AM11" s="809"/>
      <c r="AN11" s="809"/>
      <c r="AO11" s="809"/>
      <c r="AP11" s="363"/>
      <c r="AQ11" s="363"/>
      <c r="AR11" s="363"/>
      <c r="AS11" s="363"/>
      <c r="AT11" s="363"/>
      <c r="AU11" s="363"/>
      <c r="AV11" s="363"/>
      <c r="AW11" s="363"/>
      <c r="AX11" s="363"/>
      <c r="AY11" s="363"/>
      <c r="AZ11" s="363"/>
      <c r="BA11" s="363"/>
    </row>
    <row r="12" spans="1:53" s="374" customFormat="1" ht="15.75">
      <c r="B12" s="161"/>
      <c r="C12" s="959" t="s">
        <v>68</v>
      </c>
      <c r="D12" s="960"/>
      <c r="E12" s="544">
        <v>1</v>
      </c>
      <c r="F12" s="553"/>
      <c r="G12" s="554">
        <f>E12*$A$10</f>
        <v>2</v>
      </c>
      <c r="H12" s="553"/>
      <c r="I12" s="555" t="s">
        <v>49</v>
      </c>
      <c r="J12" s="544">
        <f>IF(I12="Y",G12,0)</f>
        <v>2</v>
      </c>
      <c r="K12" s="559"/>
      <c r="L12" s="560"/>
      <c r="M12" s="505" t="s">
        <v>23</v>
      </c>
      <c r="N12" s="561"/>
      <c r="O12" s="562" t="s">
        <v>21</v>
      </c>
      <c r="P12" s="563">
        <v>2</v>
      </c>
      <c r="Q12" s="561"/>
      <c r="R12" s="111" t="s">
        <v>49</v>
      </c>
      <c r="S12" s="561"/>
      <c r="T12" s="564">
        <f t="shared" ref="T12:T27" si="0">IF(R12="Y",P12*$L$10,"")</f>
        <v>2</v>
      </c>
      <c r="U12" s="561"/>
      <c r="V12" s="642" t="s">
        <v>49</v>
      </c>
      <c r="W12" s="414">
        <f t="shared" ref="W12:W27" si="1">IF(V12="Y", T12, 0)</f>
        <v>2</v>
      </c>
      <c r="X12" s="366">
        <f>IF(OR(R12="N",W12&gt;0),1,0)</f>
        <v>1</v>
      </c>
      <c r="Y12" s="366"/>
      <c r="Z12" s="366"/>
      <c r="AA12" s="415">
        <f>K11</f>
        <v>1</v>
      </c>
      <c r="AB12" s="363"/>
      <c r="AC12" s="363"/>
      <c r="AD12" s="363"/>
      <c r="AE12" s="363"/>
      <c r="AF12" s="363"/>
      <c r="AG12" s="363"/>
      <c r="AH12" s="363"/>
      <c r="AI12" s="809"/>
      <c r="AJ12" s="809"/>
      <c r="AK12" s="809"/>
      <c r="AL12" s="809"/>
      <c r="AM12" s="809"/>
      <c r="AN12" s="809"/>
      <c r="AO12" s="809"/>
      <c r="AP12" s="363"/>
      <c r="AQ12" s="363"/>
      <c r="AR12" s="363"/>
      <c r="AS12" s="363"/>
      <c r="AT12" s="363"/>
      <c r="AU12" s="363"/>
      <c r="AV12" s="363"/>
      <c r="AW12" s="363"/>
      <c r="AX12" s="363"/>
      <c r="AY12" s="363"/>
      <c r="AZ12" s="363"/>
      <c r="BA12" s="363"/>
    </row>
    <row r="13" spans="1:53" s="374" customFormat="1" ht="15.75">
      <c r="B13" s="161"/>
      <c r="C13" s="971" t="s">
        <v>69</v>
      </c>
      <c r="D13" s="971"/>
      <c r="E13" s="544">
        <v>2</v>
      </c>
      <c r="F13" s="553"/>
      <c r="G13" s="554">
        <f>E13*$A$10</f>
        <v>4</v>
      </c>
      <c r="H13" s="553"/>
      <c r="I13" s="555" t="s">
        <v>49</v>
      </c>
      <c r="J13" s="544">
        <f>IF(I13="Y",G13,0)</f>
        <v>4</v>
      </c>
      <c r="K13" s="559"/>
      <c r="L13" s="560"/>
      <c r="M13" s="505" t="s">
        <v>9</v>
      </c>
      <c r="N13" s="553"/>
      <c r="O13" s="562" t="s">
        <v>21</v>
      </c>
      <c r="P13" s="563">
        <v>2</v>
      </c>
      <c r="Q13" s="553"/>
      <c r="R13" s="111" t="s">
        <v>49</v>
      </c>
      <c r="S13" s="553"/>
      <c r="T13" s="564">
        <f t="shared" si="0"/>
        <v>2</v>
      </c>
      <c r="U13" s="553"/>
      <c r="V13" s="642" t="s">
        <v>49</v>
      </c>
      <c r="W13" s="414">
        <f t="shared" si="1"/>
        <v>2</v>
      </c>
      <c r="X13" s="366">
        <f>IF(OR(R13="N",W13&gt;0),1,0)</f>
        <v>1</v>
      </c>
      <c r="Y13" s="366"/>
      <c r="Z13" s="416"/>
      <c r="AA13" s="417">
        <f>K17</f>
        <v>1</v>
      </c>
      <c r="AB13" s="363"/>
      <c r="AC13" s="363"/>
      <c r="AD13" s="363"/>
      <c r="AE13" s="363"/>
      <c r="AF13" s="363"/>
      <c r="AG13" s="363"/>
      <c r="AH13" s="363"/>
      <c r="AI13" s="810" t="s">
        <v>171</v>
      </c>
      <c r="AJ13" s="810"/>
      <c r="AK13" s="810"/>
      <c r="AL13" s="810"/>
      <c r="AM13" s="810"/>
      <c r="AN13" s="810"/>
      <c r="AO13" s="810"/>
      <c r="AP13" s="363"/>
      <c r="AQ13" s="363"/>
      <c r="AR13" s="363"/>
      <c r="AS13" s="363"/>
      <c r="AT13" s="363"/>
      <c r="AU13" s="363"/>
      <c r="AV13" s="363"/>
      <c r="AW13" s="363"/>
      <c r="AX13" s="363"/>
      <c r="AY13" s="363"/>
      <c r="AZ13" s="363"/>
      <c r="BA13" s="363"/>
    </row>
    <row r="14" spans="1:53" s="374" customFormat="1" ht="15.75">
      <c r="B14" s="161"/>
      <c r="C14" s="161"/>
      <c r="D14" s="566" t="s">
        <v>56</v>
      </c>
      <c r="E14" s="168"/>
      <c r="F14" s="174"/>
      <c r="G14" s="567">
        <f>SUM(G11:G13)</f>
        <v>8</v>
      </c>
      <c r="H14" s="174"/>
      <c r="I14" s="568">
        <f>SUM(J11:J13)</f>
        <v>8</v>
      </c>
      <c r="J14" s="569"/>
      <c r="K14" s="559"/>
      <c r="L14" s="560"/>
      <c r="M14" s="505" t="s">
        <v>6</v>
      </c>
      <c r="N14" s="553"/>
      <c r="O14" s="570"/>
      <c r="P14" s="563">
        <v>2</v>
      </c>
      <c r="Q14" s="553"/>
      <c r="R14" s="111" t="s">
        <v>49</v>
      </c>
      <c r="S14" s="553"/>
      <c r="T14" s="564">
        <f t="shared" si="0"/>
        <v>2</v>
      </c>
      <c r="U14" s="553"/>
      <c r="V14" s="642" t="s">
        <v>49</v>
      </c>
      <c r="W14" s="414">
        <f t="shared" si="1"/>
        <v>2</v>
      </c>
      <c r="X14" s="366"/>
      <c r="Y14" s="366"/>
      <c r="Z14" s="416"/>
      <c r="AA14" s="417">
        <f>K28</f>
        <v>1</v>
      </c>
      <c r="AB14" s="363"/>
      <c r="AC14" s="363"/>
      <c r="AD14" s="363"/>
      <c r="AE14" s="363"/>
      <c r="AF14" s="363"/>
      <c r="AG14" s="363"/>
      <c r="AH14" s="363"/>
      <c r="AI14" s="810"/>
      <c r="AJ14" s="810"/>
      <c r="AK14" s="810"/>
      <c r="AL14" s="810"/>
      <c r="AM14" s="810"/>
      <c r="AN14" s="810"/>
      <c r="AO14" s="810"/>
      <c r="AP14" s="363"/>
      <c r="AQ14" s="363"/>
      <c r="AR14" s="363"/>
      <c r="AS14" s="363"/>
      <c r="AT14" s="363"/>
      <c r="AU14" s="363"/>
      <c r="AV14" s="363"/>
      <c r="AW14" s="363"/>
      <c r="AX14" s="363"/>
      <c r="AY14" s="363"/>
      <c r="AZ14" s="363"/>
      <c r="BA14" s="363"/>
    </row>
    <row r="15" spans="1:53" s="374" customFormat="1" ht="15.75">
      <c r="B15" s="161"/>
      <c r="C15" s="571"/>
      <c r="D15" s="571"/>
      <c r="E15" s="571"/>
      <c r="F15" s="571"/>
      <c r="G15" s="571"/>
      <c r="H15" s="571"/>
      <c r="I15" s="571"/>
      <c r="J15" s="571"/>
      <c r="K15" s="559"/>
      <c r="L15" s="560"/>
      <c r="M15" s="505" t="s">
        <v>14</v>
      </c>
      <c r="N15" s="553"/>
      <c r="O15" s="562" t="s">
        <v>21</v>
      </c>
      <c r="P15" s="563">
        <v>2</v>
      </c>
      <c r="Q15" s="553"/>
      <c r="R15" s="111" t="s">
        <v>49</v>
      </c>
      <c r="S15" s="553"/>
      <c r="T15" s="564">
        <f t="shared" si="0"/>
        <v>2</v>
      </c>
      <c r="U15" s="553"/>
      <c r="V15" s="642" t="s">
        <v>49</v>
      </c>
      <c r="W15" s="414">
        <f t="shared" si="1"/>
        <v>2</v>
      </c>
      <c r="X15" s="366">
        <f>IF(OR(R15="N",W15&gt;0),1,0)</f>
        <v>1</v>
      </c>
      <c r="Y15" s="366"/>
      <c r="Z15" s="416"/>
      <c r="AA15" s="417">
        <f>SUM(K34:K36)</f>
        <v>2</v>
      </c>
      <c r="AB15" s="363"/>
      <c r="AC15" s="363"/>
      <c r="AD15" s="363"/>
      <c r="AE15" s="363"/>
      <c r="AF15" s="363"/>
      <c r="AG15" s="391" t="s">
        <v>77</v>
      </c>
      <c r="AH15" s="363"/>
      <c r="AI15" s="810"/>
      <c r="AJ15" s="810"/>
      <c r="AK15" s="810"/>
      <c r="AL15" s="810"/>
      <c r="AM15" s="810"/>
      <c r="AN15" s="810"/>
      <c r="AO15" s="810"/>
      <c r="AP15" s="363"/>
      <c r="AQ15" s="363"/>
      <c r="AR15" s="363"/>
      <c r="AS15" s="363"/>
      <c r="AT15" s="363"/>
      <c r="AU15" s="363"/>
      <c r="AV15" s="363"/>
      <c r="AW15" s="363"/>
      <c r="AX15" s="363"/>
      <c r="AY15" s="363"/>
      <c r="AZ15" s="363"/>
      <c r="BA15" s="363"/>
    </row>
    <row r="16" spans="1:53" s="374" customFormat="1" ht="18.75">
      <c r="A16" s="390">
        <v>2</v>
      </c>
      <c r="B16" s="540"/>
      <c r="C16" s="541" t="s">
        <v>70</v>
      </c>
      <c r="D16" s="572"/>
      <c r="E16" s="161"/>
      <c r="F16" s="573"/>
      <c r="G16" s="574" t="s">
        <v>3</v>
      </c>
      <c r="H16" s="573"/>
      <c r="I16" s="575"/>
      <c r="J16" s="544"/>
      <c r="K16" s="559"/>
      <c r="L16" s="560"/>
      <c r="M16" s="505" t="s">
        <v>22</v>
      </c>
      <c r="N16" s="553"/>
      <c r="O16" s="570"/>
      <c r="P16" s="563">
        <v>2</v>
      </c>
      <c r="Q16" s="553"/>
      <c r="R16" s="111" t="s">
        <v>49</v>
      </c>
      <c r="S16" s="553"/>
      <c r="T16" s="564">
        <f t="shared" si="0"/>
        <v>2</v>
      </c>
      <c r="U16" s="553"/>
      <c r="V16" s="642" t="s">
        <v>49</v>
      </c>
      <c r="W16" s="414">
        <f t="shared" si="1"/>
        <v>2</v>
      </c>
      <c r="X16" s="366"/>
      <c r="Y16" s="366"/>
      <c r="Z16" s="416"/>
      <c r="AA16" s="417">
        <f>SUM(K40:K46)</f>
        <v>3</v>
      </c>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row>
    <row r="17" spans="1:53" s="374" customFormat="1" ht="15.75">
      <c r="B17" s="161"/>
      <c r="C17" s="996" t="s">
        <v>4</v>
      </c>
      <c r="D17" s="996"/>
      <c r="E17" s="576">
        <v>1</v>
      </c>
      <c r="F17" s="577"/>
      <c r="G17" s="578">
        <f>E17*$A$16</f>
        <v>2</v>
      </c>
      <c r="H17" s="577"/>
      <c r="I17" s="555" t="s">
        <v>49</v>
      </c>
      <c r="J17" s="544">
        <f>IF(I17="Y",G17,0)</f>
        <v>2</v>
      </c>
      <c r="K17" s="556">
        <f>IF(OR(J17,J18,J19,J20,J21&gt;0),1,0)</f>
        <v>1</v>
      </c>
      <c r="L17" s="557"/>
      <c r="M17" s="505" t="s">
        <v>36</v>
      </c>
      <c r="N17" s="553"/>
      <c r="O17" s="562" t="s">
        <v>21</v>
      </c>
      <c r="P17" s="563">
        <v>2</v>
      </c>
      <c r="Q17" s="553"/>
      <c r="R17" s="111" t="s">
        <v>49</v>
      </c>
      <c r="S17" s="553"/>
      <c r="T17" s="564">
        <f t="shared" si="0"/>
        <v>2</v>
      </c>
      <c r="U17" s="553"/>
      <c r="V17" s="642" t="s">
        <v>49</v>
      </c>
      <c r="W17" s="414">
        <f t="shared" si="1"/>
        <v>2</v>
      </c>
      <c r="X17" s="366">
        <f>IF(OR(R17="N",W17&gt;0),1,0)</f>
        <v>1</v>
      </c>
      <c r="Y17" s="366"/>
      <c r="Z17" s="416"/>
      <c r="AA17" s="417">
        <f>SUM(K50:K52)</f>
        <v>2</v>
      </c>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row>
    <row r="18" spans="1:53" s="374" customFormat="1" ht="15.75">
      <c r="B18" s="161"/>
      <c r="C18" s="996" t="s">
        <v>42</v>
      </c>
      <c r="D18" s="996"/>
      <c r="E18" s="576">
        <v>2</v>
      </c>
      <c r="F18" s="577"/>
      <c r="G18" s="578">
        <f>E18*$A$16</f>
        <v>4</v>
      </c>
      <c r="H18" s="577"/>
      <c r="I18" s="555" t="s">
        <v>49</v>
      </c>
      <c r="J18" s="544">
        <f>IF(I18="Y",G18,0)</f>
        <v>4</v>
      </c>
      <c r="K18" s="556"/>
      <c r="L18" s="557"/>
      <c r="M18" s="505" t="s">
        <v>7</v>
      </c>
      <c r="N18" s="553"/>
      <c r="O18" s="570"/>
      <c r="P18" s="563">
        <v>1</v>
      </c>
      <c r="Q18" s="553"/>
      <c r="R18" s="111" t="s">
        <v>49</v>
      </c>
      <c r="S18" s="553"/>
      <c r="T18" s="564">
        <f t="shared" si="0"/>
        <v>1</v>
      </c>
      <c r="U18" s="553"/>
      <c r="V18" s="642" t="s">
        <v>49</v>
      </c>
      <c r="W18" s="414">
        <f t="shared" si="1"/>
        <v>1</v>
      </c>
      <c r="X18" s="366"/>
      <c r="Y18" s="366"/>
      <c r="Z18" s="366"/>
      <c r="AA18" s="417">
        <f>X12</f>
        <v>1</v>
      </c>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row>
    <row r="19" spans="1:53" s="374" customFormat="1" ht="15.75">
      <c r="B19" s="161"/>
      <c r="C19" s="978" t="s">
        <v>5</v>
      </c>
      <c r="D19" s="978"/>
      <c r="E19" s="172">
        <v>3</v>
      </c>
      <c r="F19" s="577"/>
      <c r="G19" s="578">
        <f>E19*$A$16</f>
        <v>6</v>
      </c>
      <c r="H19" s="577"/>
      <c r="I19" s="555" t="s">
        <v>49</v>
      </c>
      <c r="J19" s="544">
        <f>IF(I19="Y",G19,0)</f>
        <v>6</v>
      </c>
      <c r="K19" s="556"/>
      <c r="L19" s="557"/>
      <c r="M19" s="505" t="s">
        <v>41</v>
      </c>
      <c r="N19" s="553"/>
      <c r="O19" s="570"/>
      <c r="P19" s="563">
        <v>1</v>
      </c>
      <c r="Q19" s="553"/>
      <c r="R19" s="111" t="s">
        <v>49</v>
      </c>
      <c r="S19" s="553"/>
      <c r="T19" s="564">
        <f t="shared" si="0"/>
        <v>1</v>
      </c>
      <c r="U19" s="553"/>
      <c r="V19" s="642" t="s">
        <v>49</v>
      </c>
      <c r="W19" s="414">
        <f t="shared" si="1"/>
        <v>1</v>
      </c>
      <c r="X19" s="366"/>
      <c r="Y19" s="366"/>
      <c r="Z19" s="366"/>
      <c r="AA19" s="417">
        <f>X13</f>
        <v>1</v>
      </c>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row>
    <row r="20" spans="1:53" s="374" customFormat="1" ht="15.75">
      <c r="A20" s="362"/>
      <c r="B20" s="161"/>
      <c r="C20" s="978" t="s">
        <v>87</v>
      </c>
      <c r="D20" s="978"/>
      <c r="E20" s="579">
        <v>4</v>
      </c>
      <c r="F20" s="580"/>
      <c r="G20" s="581">
        <f>E20*$A$16</f>
        <v>8</v>
      </c>
      <c r="H20" s="580"/>
      <c r="I20" s="565" t="s">
        <v>49</v>
      </c>
      <c r="J20" s="544">
        <f>IF(I20="Y",G20,0)</f>
        <v>8</v>
      </c>
      <c r="K20" s="556"/>
      <c r="L20" s="557"/>
      <c r="M20" s="505" t="s">
        <v>40</v>
      </c>
      <c r="N20" s="553"/>
      <c r="O20" s="570"/>
      <c r="P20" s="563">
        <v>1</v>
      </c>
      <c r="Q20" s="553"/>
      <c r="R20" s="111" t="s">
        <v>49</v>
      </c>
      <c r="S20" s="553"/>
      <c r="T20" s="564">
        <f t="shared" si="0"/>
        <v>1</v>
      </c>
      <c r="U20" s="553"/>
      <c r="V20" s="642" t="s">
        <v>49</v>
      </c>
      <c r="W20" s="414">
        <f t="shared" si="1"/>
        <v>1</v>
      </c>
      <c r="X20" s="366">
        <f>IF(OR(R20="N",W20&gt;0),1,0)</f>
        <v>1</v>
      </c>
      <c r="Y20" s="366"/>
      <c r="Z20" s="366"/>
      <c r="AA20" s="417">
        <f>X15</f>
        <v>1</v>
      </c>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row>
    <row r="21" spans="1:53" s="374" customFormat="1" ht="15.75">
      <c r="B21" s="161"/>
      <c r="C21" s="991" t="s">
        <v>161</v>
      </c>
      <c r="D21" s="991"/>
      <c r="E21" s="172">
        <v>6</v>
      </c>
      <c r="F21" s="577"/>
      <c r="G21" s="578">
        <f>E21*$A$16</f>
        <v>12</v>
      </c>
      <c r="H21" s="577"/>
      <c r="I21" s="565" t="s">
        <v>49</v>
      </c>
      <c r="J21" s="544">
        <f>IF(I21="Y",G21,0)</f>
        <v>12</v>
      </c>
      <c r="K21" s="556"/>
      <c r="L21" s="557"/>
      <c r="M21" s="505" t="s">
        <v>15</v>
      </c>
      <c r="N21" s="553"/>
      <c r="O21" s="570"/>
      <c r="P21" s="563">
        <v>1</v>
      </c>
      <c r="Q21" s="553"/>
      <c r="R21" s="111" t="s">
        <v>49</v>
      </c>
      <c r="S21" s="553"/>
      <c r="T21" s="564">
        <f t="shared" si="0"/>
        <v>1</v>
      </c>
      <c r="U21" s="553"/>
      <c r="V21" s="642" t="s">
        <v>49</v>
      </c>
      <c r="W21" s="414">
        <f t="shared" si="1"/>
        <v>1</v>
      </c>
      <c r="X21" s="366"/>
      <c r="Y21" s="366"/>
      <c r="Z21" s="366"/>
      <c r="AA21" s="417">
        <f>X17</f>
        <v>1</v>
      </c>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row>
    <row r="22" spans="1:53" s="374" customFormat="1" ht="15.75">
      <c r="B22" s="161"/>
      <c r="C22" s="983" t="s">
        <v>72</v>
      </c>
      <c r="D22" s="984"/>
      <c r="E22" s="580"/>
      <c r="F22" s="580"/>
      <c r="G22" s="582"/>
      <c r="H22" s="582"/>
      <c r="I22" s="583"/>
      <c r="J22" s="544"/>
      <c r="K22" s="556"/>
      <c r="L22" s="557"/>
      <c r="M22" s="505" t="s">
        <v>10</v>
      </c>
      <c r="N22" s="553"/>
      <c r="O22" s="562" t="s">
        <v>21</v>
      </c>
      <c r="P22" s="563">
        <v>1</v>
      </c>
      <c r="Q22" s="553"/>
      <c r="R22" s="111" t="s">
        <v>49</v>
      </c>
      <c r="S22" s="553"/>
      <c r="T22" s="564">
        <f t="shared" si="0"/>
        <v>1</v>
      </c>
      <c r="U22" s="553"/>
      <c r="V22" s="642" t="s">
        <v>49</v>
      </c>
      <c r="W22" s="414">
        <f t="shared" si="1"/>
        <v>1</v>
      </c>
      <c r="X22" s="366">
        <f>IF(OR(R22="N",W22&gt;0),1,0)</f>
        <v>1</v>
      </c>
      <c r="Y22" s="366"/>
      <c r="Z22" s="366"/>
      <c r="AA22" s="417">
        <f>X20</f>
        <v>1</v>
      </c>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row>
    <row r="23" spans="1:53" s="374" customFormat="1" ht="15.75">
      <c r="B23" s="161"/>
      <c r="C23" s="983" t="s">
        <v>73</v>
      </c>
      <c r="D23" s="984"/>
      <c r="E23" s="161"/>
      <c r="F23" s="580"/>
      <c r="G23" s="582"/>
      <c r="H23" s="582"/>
      <c r="I23" s="583"/>
      <c r="J23" s="544"/>
      <c r="K23" s="556"/>
      <c r="L23" s="557"/>
      <c r="M23" s="505" t="s">
        <v>8</v>
      </c>
      <c r="N23" s="553"/>
      <c r="O23" s="562" t="s">
        <v>21</v>
      </c>
      <c r="P23" s="563">
        <v>1</v>
      </c>
      <c r="Q23" s="553"/>
      <c r="R23" s="111" t="s">
        <v>49</v>
      </c>
      <c r="S23" s="553"/>
      <c r="T23" s="564">
        <f t="shared" si="0"/>
        <v>1</v>
      </c>
      <c r="U23" s="553"/>
      <c r="V23" s="642" t="s">
        <v>49</v>
      </c>
      <c r="W23" s="414">
        <f t="shared" si="1"/>
        <v>1</v>
      </c>
      <c r="X23" s="366">
        <f>IF(OR(R23="N",W23&gt;0),1,0)</f>
        <v>1</v>
      </c>
      <c r="Y23" s="366"/>
      <c r="Z23" s="366"/>
      <c r="AA23" s="417">
        <f>X22</f>
        <v>1</v>
      </c>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row>
    <row r="24" spans="1:53" s="374" customFormat="1" ht="16.5" thickBot="1">
      <c r="B24" s="161"/>
      <c r="C24" s="983" t="s">
        <v>88</v>
      </c>
      <c r="D24" s="984"/>
      <c r="E24" s="161"/>
      <c r="F24" s="580"/>
      <c r="G24" s="582"/>
      <c r="H24" s="582"/>
      <c r="I24" s="583"/>
      <c r="J24" s="544"/>
      <c r="K24" s="556"/>
      <c r="L24" s="557"/>
      <c r="M24" s="505" t="s">
        <v>37</v>
      </c>
      <c r="N24" s="553"/>
      <c r="O24" s="570"/>
      <c r="P24" s="563">
        <v>1</v>
      </c>
      <c r="Q24" s="553"/>
      <c r="R24" s="111" t="s">
        <v>49</v>
      </c>
      <c r="S24" s="553"/>
      <c r="T24" s="564">
        <f t="shared" si="0"/>
        <v>1</v>
      </c>
      <c r="U24" s="553"/>
      <c r="V24" s="642" t="s">
        <v>49</v>
      </c>
      <c r="W24" s="414">
        <f t="shared" si="1"/>
        <v>1</v>
      </c>
      <c r="X24" s="366"/>
      <c r="Y24" s="366"/>
      <c r="Z24" s="366"/>
      <c r="AA24" s="431">
        <f>X23</f>
        <v>1</v>
      </c>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row>
    <row r="25" spans="1:53" s="374" customFormat="1" ht="16.5" thickBot="1">
      <c r="B25" s="161"/>
      <c r="C25" s="992" t="s">
        <v>74</v>
      </c>
      <c r="D25" s="993"/>
      <c r="E25" s="161"/>
      <c r="F25" s="580"/>
      <c r="G25" s="582"/>
      <c r="H25" s="582"/>
      <c r="I25" s="583"/>
      <c r="J25" s="544"/>
      <c r="K25" s="556"/>
      <c r="L25" s="557"/>
      <c r="M25" s="505" t="s">
        <v>59</v>
      </c>
      <c r="N25" s="553"/>
      <c r="O25" s="570"/>
      <c r="P25" s="563">
        <v>0.5</v>
      </c>
      <c r="Q25" s="553"/>
      <c r="R25" s="111" t="s">
        <v>49</v>
      </c>
      <c r="S25" s="553"/>
      <c r="T25" s="564">
        <f t="shared" si="0"/>
        <v>0.5</v>
      </c>
      <c r="U25" s="553"/>
      <c r="V25" s="565" t="s">
        <v>50</v>
      </c>
      <c r="W25" s="414">
        <f t="shared" si="1"/>
        <v>0</v>
      </c>
      <c r="X25" s="366"/>
      <c r="Y25" s="366"/>
      <c r="Z25" s="366"/>
      <c r="AA25" s="432">
        <f>MIN(AA12:AA24)</f>
        <v>1</v>
      </c>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row>
    <row r="26" spans="1:53" s="374" customFormat="1" ht="15.75">
      <c r="B26" s="161"/>
      <c r="C26" s="643" t="s">
        <v>157</v>
      </c>
      <c r="D26" s="566" t="s">
        <v>56</v>
      </c>
      <c r="E26" s="161"/>
      <c r="F26" s="174"/>
      <c r="G26" s="567">
        <f>MAX(G17:G21)</f>
        <v>12</v>
      </c>
      <c r="H26" s="174"/>
      <c r="I26" s="568">
        <f>MAX(J17:J21)</f>
        <v>12</v>
      </c>
      <c r="J26" s="544"/>
      <c r="K26" s="556"/>
      <c r="L26" s="557"/>
      <c r="M26" s="505" t="s">
        <v>11</v>
      </c>
      <c r="N26" s="553"/>
      <c r="O26" s="570"/>
      <c r="P26" s="563">
        <v>0.5</v>
      </c>
      <c r="Q26" s="553"/>
      <c r="R26" s="111" t="s">
        <v>49</v>
      </c>
      <c r="S26" s="553"/>
      <c r="T26" s="564">
        <f t="shared" si="0"/>
        <v>0.5</v>
      </c>
      <c r="U26" s="553"/>
      <c r="V26" s="642" t="s">
        <v>49</v>
      </c>
      <c r="W26" s="414">
        <f t="shared" si="1"/>
        <v>0.5</v>
      </c>
      <c r="X26" s="366"/>
      <c r="Y26" s="366"/>
      <c r="Z26" s="366"/>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row>
    <row r="27" spans="1:53" s="374" customFormat="1" ht="37.5" customHeight="1">
      <c r="A27" s="390">
        <v>2</v>
      </c>
      <c r="B27" s="540"/>
      <c r="C27" s="961" t="s">
        <v>89</v>
      </c>
      <c r="D27" s="961"/>
      <c r="E27" s="161"/>
      <c r="F27" s="573"/>
      <c r="G27" s="584" t="s">
        <v>2</v>
      </c>
      <c r="H27" s="573"/>
      <c r="I27" s="575"/>
      <c r="J27" s="544"/>
      <c r="K27" s="556"/>
      <c r="L27" s="557"/>
      <c r="M27" s="505" t="s">
        <v>13</v>
      </c>
      <c r="N27" s="553"/>
      <c r="O27" s="570"/>
      <c r="P27" s="563">
        <v>0.5</v>
      </c>
      <c r="Q27" s="553"/>
      <c r="R27" s="111" t="s">
        <v>49</v>
      </c>
      <c r="S27" s="553"/>
      <c r="T27" s="564">
        <f t="shared" si="0"/>
        <v>0.5</v>
      </c>
      <c r="U27" s="553"/>
      <c r="V27" s="642" t="s">
        <v>49</v>
      </c>
      <c r="W27" s="414">
        <f t="shared" si="1"/>
        <v>0.5</v>
      </c>
      <c r="X27" s="366"/>
      <c r="Y27" s="366"/>
      <c r="Z27" s="366"/>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row>
    <row r="28" spans="1:53" s="374" customFormat="1" ht="15.75">
      <c r="A28" s="390"/>
      <c r="B28" s="540"/>
      <c r="C28" s="978" t="s">
        <v>160</v>
      </c>
      <c r="D28" s="978"/>
      <c r="E28" s="585">
        <v>2</v>
      </c>
      <c r="F28" s="553"/>
      <c r="G28" s="554">
        <f>E28*$A$27</f>
        <v>4</v>
      </c>
      <c r="H28" s="553"/>
      <c r="I28" s="555" t="s">
        <v>49</v>
      </c>
      <c r="J28" s="544">
        <f>IF(I28="Y",G28,0)</f>
        <v>4</v>
      </c>
      <c r="K28" s="556">
        <f>IF(OR(J28,J29,J30&gt;0),1,0)</f>
        <v>1</v>
      </c>
      <c r="L28" s="557"/>
      <c r="M28" s="505" t="s">
        <v>12</v>
      </c>
      <c r="N28" s="586"/>
      <c r="O28" s="570"/>
      <c r="P28" s="563">
        <v>0.5</v>
      </c>
      <c r="Q28" s="586"/>
      <c r="R28" s="111" t="s">
        <v>49</v>
      </c>
      <c r="S28" s="586"/>
      <c r="T28" s="564">
        <f>IF(R28="Y",P28*$L$10,"")</f>
        <v>0.5</v>
      </c>
      <c r="U28" s="586"/>
      <c r="V28" s="642" t="s">
        <v>49</v>
      </c>
      <c r="W28" s="414">
        <f>IF(V28="Y", T28, 0)</f>
        <v>0.5</v>
      </c>
      <c r="X28" s="366"/>
      <c r="Y28" s="366"/>
      <c r="Z28" s="366"/>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row>
    <row r="29" spans="1:53" s="374" customFormat="1" ht="18.75">
      <c r="B29" s="161"/>
      <c r="C29" s="978" t="s">
        <v>44</v>
      </c>
      <c r="D29" s="978"/>
      <c r="E29" s="585">
        <v>2</v>
      </c>
      <c r="F29" s="553"/>
      <c r="G29" s="554">
        <f>E29*$A$27</f>
        <v>4</v>
      </c>
      <c r="H29" s="553"/>
      <c r="I29" s="555" t="s">
        <v>49</v>
      </c>
      <c r="J29" s="544">
        <f>IF(I29="Y",G29,0)</f>
        <v>4</v>
      </c>
      <c r="K29" s="556"/>
      <c r="L29" s="557"/>
      <c r="M29" s="547" t="s">
        <v>25</v>
      </c>
      <c r="N29" s="582"/>
      <c r="O29" s="587"/>
      <c r="P29" s="582"/>
      <c r="Q29" s="582"/>
      <c r="R29" s="588"/>
      <c r="S29" s="582"/>
      <c r="T29" s="589"/>
      <c r="U29" s="582"/>
      <c r="V29" s="575"/>
      <c r="W29" s="438"/>
      <c r="X29" s="366"/>
      <c r="Y29" s="366"/>
      <c r="Z29" s="366"/>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row>
    <row r="30" spans="1:53" s="374" customFormat="1" ht="17.25" customHeight="1">
      <c r="B30" s="161"/>
      <c r="C30" s="979" t="s">
        <v>79</v>
      </c>
      <c r="D30" s="980"/>
      <c r="E30" s="590">
        <v>1</v>
      </c>
      <c r="F30" s="591"/>
      <c r="G30" s="994">
        <f>E30*$A$27</f>
        <v>2</v>
      </c>
      <c r="H30" s="592"/>
      <c r="I30" s="877" t="s">
        <v>49</v>
      </c>
      <c r="J30" s="544">
        <f>IF(I30="Y",G30,0)</f>
        <v>2</v>
      </c>
      <c r="K30" s="556"/>
      <c r="L30" s="557"/>
      <c r="M30" s="593" t="s">
        <v>28</v>
      </c>
      <c r="N30" s="561"/>
      <c r="O30" s="594"/>
      <c r="P30" s="563">
        <v>2</v>
      </c>
      <c r="Q30" s="561"/>
      <c r="R30" s="111" t="s">
        <v>49</v>
      </c>
      <c r="S30" s="561"/>
      <c r="T30" s="564">
        <f t="shared" ref="T30:T36" si="2">IF(R30="Y",P30*$L$10,"")</f>
        <v>2</v>
      </c>
      <c r="U30" s="561"/>
      <c r="V30" s="642" t="s">
        <v>49</v>
      </c>
      <c r="W30" s="414">
        <f t="shared" ref="W30:W36" si="3">IF(V30="Y", T30, 0)</f>
        <v>2</v>
      </c>
      <c r="X30" s="366"/>
      <c r="Y30" s="366"/>
      <c r="Z30" s="366"/>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row>
    <row r="31" spans="1:53" s="374" customFormat="1" ht="16.5" customHeight="1">
      <c r="B31" s="161"/>
      <c r="C31" s="981"/>
      <c r="D31" s="982"/>
      <c r="E31" s="580"/>
      <c r="F31" s="580"/>
      <c r="G31" s="995"/>
      <c r="H31" s="580"/>
      <c r="I31" s="878"/>
      <c r="J31" s="595"/>
      <c r="K31" s="556"/>
      <c r="L31" s="557"/>
      <c r="M31" s="593" t="s">
        <v>20</v>
      </c>
      <c r="N31" s="553"/>
      <c r="O31" s="594"/>
      <c r="P31" s="563">
        <v>1</v>
      </c>
      <c r="Q31" s="553"/>
      <c r="R31" s="111" t="s">
        <v>49</v>
      </c>
      <c r="S31" s="553"/>
      <c r="T31" s="564">
        <f t="shared" si="2"/>
        <v>1</v>
      </c>
      <c r="U31" s="553"/>
      <c r="V31" s="565" t="s">
        <v>50</v>
      </c>
      <c r="W31" s="414">
        <f t="shared" si="3"/>
        <v>0</v>
      </c>
      <c r="X31" s="366"/>
      <c r="Y31" s="366"/>
      <c r="Z31" s="366"/>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row>
    <row r="32" spans="1:53" s="374" customFormat="1" ht="15.75">
      <c r="B32" s="161"/>
      <c r="C32" s="643" t="s">
        <v>157</v>
      </c>
      <c r="D32" s="596" t="s">
        <v>56</v>
      </c>
      <c r="E32" s="161">
        <f>SUM(E28:E30)</f>
        <v>5</v>
      </c>
      <c r="F32" s="597"/>
      <c r="G32" s="596">
        <f>SUM(G28:G30)</f>
        <v>10</v>
      </c>
      <c r="H32" s="597"/>
      <c r="I32" s="568">
        <f>SUM(J28:J30)</f>
        <v>10</v>
      </c>
      <c r="J32" s="544"/>
      <c r="K32" s="556"/>
      <c r="L32" s="557"/>
      <c r="M32" s="593" t="s">
        <v>17</v>
      </c>
      <c r="N32" s="553"/>
      <c r="O32" s="594"/>
      <c r="P32" s="563">
        <v>1</v>
      </c>
      <c r="Q32" s="553"/>
      <c r="R32" s="111" t="s">
        <v>49</v>
      </c>
      <c r="S32" s="553"/>
      <c r="T32" s="564">
        <f t="shared" si="2"/>
        <v>1</v>
      </c>
      <c r="U32" s="553"/>
      <c r="V32" s="642" t="s">
        <v>49</v>
      </c>
      <c r="W32" s="414">
        <f t="shared" si="3"/>
        <v>1</v>
      </c>
      <c r="X32" s="366"/>
      <c r="Y32" s="366"/>
      <c r="Z32" s="366"/>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row>
    <row r="33" spans="1:53" s="374" customFormat="1" ht="54.75" customHeight="1">
      <c r="A33" s="390">
        <v>2</v>
      </c>
      <c r="B33" s="540"/>
      <c r="C33" s="961" t="s">
        <v>90</v>
      </c>
      <c r="D33" s="961"/>
      <c r="E33" s="161"/>
      <c r="F33" s="573"/>
      <c r="G33" s="574" t="s">
        <v>2</v>
      </c>
      <c r="H33" s="573"/>
      <c r="I33" s="575"/>
      <c r="J33" s="544"/>
      <c r="K33" s="556"/>
      <c r="L33" s="557"/>
      <c r="M33" s="593" t="s">
        <v>19</v>
      </c>
      <c r="N33" s="553"/>
      <c r="O33" s="594"/>
      <c r="P33" s="563">
        <v>1</v>
      </c>
      <c r="Q33" s="553"/>
      <c r="R33" s="111" t="s">
        <v>49</v>
      </c>
      <c r="S33" s="553"/>
      <c r="T33" s="564">
        <f t="shared" si="2"/>
        <v>1</v>
      </c>
      <c r="U33" s="553"/>
      <c r="V33" s="565" t="s">
        <v>50</v>
      </c>
      <c r="W33" s="414">
        <f t="shared" si="3"/>
        <v>0</v>
      </c>
      <c r="X33" s="366"/>
      <c r="Y33" s="366"/>
      <c r="Z33" s="366"/>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row>
    <row r="34" spans="1:53" s="374" customFormat="1" ht="31.5" customHeight="1">
      <c r="B34" s="161"/>
      <c r="C34" s="811" t="s">
        <v>80</v>
      </c>
      <c r="D34" s="811"/>
      <c r="E34" s="172">
        <v>0</v>
      </c>
      <c r="F34" s="577"/>
      <c r="G34" s="578">
        <f>E34*$A$33</f>
        <v>0</v>
      </c>
      <c r="H34" s="577"/>
      <c r="I34" s="555" t="s">
        <v>49</v>
      </c>
      <c r="J34" s="544">
        <f>IF(I34="Y",G34,0)</f>
        <v>0</v>
      </c>
      <c r="K34" s="556">
        <f>IF(I34="Y",1,0)</f>
        <v>1</v>
      </c>
      <c r="L34" s="557"/>
      <c r="M34" s="593" t="s">
        <v>18</v>
      </c>
      <c r="N34" s="553"/>
      <c r="O34" s="594"/>
      <c r="P34" s="563">
        <v>1</v>
      </c>
      <c r="Q34" s="553"/>
      <c r="R34" s="111" t="s">
        <v>49</v>
      </c>
      <c r="S34" s="553"/>
      <c r="T34" s="564">
        <f t="shared" si="2"/>
        <v>1</v>
      </c>
      <c r="U34" s="553"/>
      <c r="V34" s="642" t="s">
        <v>49</v>
      </c>
      <c r="W34" s="414">
        <f t="shared" si="3"/>
        <v>1</v>
      </c>
      <c r="X34" s="366"/>
      <c r="Y34" s="366"/>
      <c r="Z34" s="366"/>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row>
    <row r="35" spans="1:53" s="374" customFormat="1" ht="31.5" customHeight="1">
      <c r="B35" s="161"/>
      <c r="C35" s="824" t="s">
        <v>156</v>
      </c>
      <c r="D35" s="824"/>
      <c r="E35" s="172">
        <v>2.5</v>
      </c>
      <c r="F35" s="577"/>
      <c r="G35" s="578">
        <f>E35*$A$33</f>
        <v>5</v>
      </c>
      <c r="H35" s="577"/>
      <c r="I35" s="555" t="s">
        <v>50</v>
      </c>
      <c r="J35" s="544">
        <f>IF(I35="Y",G35,0)</f>
        <v>0</v>
      </c>
      <c r="K35" s="556">
        <f>IF(I35="Y",1,0)</f>
        <v>0</v>
      </c>
      <c r="L35" s="557"/>
      <c r="M35" s="593" t="s">
        <v>26</v>
      </c>
      <c r="N35" s="553"/>
      <c r="O35" s="594"/>
      <c r="P35" s="563">
        <v>1</v>
      </c>
      <c r="Q35" s="553"/>
      <c r="R35" s="111" t="s">
        <v>49</v>
      </c>
      <c r="S35" s="553"/>
      <c r="T35" s="564">
        <f t="shared" si="2"/>
        <v>1</v>
      </c>
      <c r="U35" s="553"/>
      <c r="V35" s="642" t="s">
        <v>49</v>
      </c>
      <c r="W35" s="414">
        <f t="shared" si="3"/>
        <v>1</v>
      </c>
      <c r="X35" s="366"/>
      <c r="Y35" s="366"/>
      <c r="Z35" s="366"/>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row>
    <row r="36" spans="1:53" s="374" customFormat="1" ht="15.75">
      <c r="B36" s="161"/>
      <c r="C36" s="971" t="s">
        <v>81</v>
      </c>
      <c r="D36" s="971"/>
      <c r="E36" s="598">
        <v>2.5</v>
      </c>
      <c r="F36" s="577"/>
      <c r="G36" s="578">
        <f>E36*$A$33</f>
        <v>5</v>
      </c>
      <c r="H36" s="577"/>
      <c r="I36" s="555" t="s">
        <v>49</v>
      </c>
      <c r="J36" s="544">
        <f>IF(I36="Y",G36,0)</f>
        <v>5</v>
      </c>
      <c r="K36" s="556">
        <f>IF(I36="Y",1,0)</f>
        <v>1</v>
      </c>
      <c r="L36" s="557"/>
      <c r="M36" s="505" t="s">
        <v>16</v>
      </c>
      <c r="N36" s="553"/>
      <c r="O36" s="570"/>
      <c r="P36" s="563">
        <v>0.5</v>
      </c>
      <c r="Q36" s="553"/>
      <c r="R36" s="111" t="s">
        <v>49</v>
      </c>
      <c r="S36" s="553"/>
      <c r="T36" s="564">
        <f t="shared" si="2"/>
        <v>0.5</v>
      </c>
      <c r="U36" s="553"/>
      <c r="V36" s="642" t="s">
        <v>49</v>
      </c>
      <c r="W36" s="414">
        <f t="shared" si="3"/>
        <v>0.5</v>
      </c>
      <c r="X36" s="366"/>
      <c r="Y36" s="366"/>
      <c r="Z36" s="366"/>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row>
    <row r="37" spans="1:53" s="374" customFormat="1" ht="18.75">
      <c r="B37" s="161"/>
      <c r="C37" s="643" t="s">
        <v>157</v>
      </c>
      <c r="D37" s="596" t="s">
        <v>56</v>
      </c>
      <c r="E37" s="161">
        <f>SUM(E34:E36)</f>
        <v>5</v>
      </c>
      <c r="F37" s="597"/>
      <c r="G37" s="596">
        <f>SUM(G34:G36)</f>
        <v>10</v>
      </c>
      <c r="H37" s="597"/>
      <c r="I37" s="599">
        <f>SUM(J34:J36)</f>
        <v>5</v>
      </c>
      <c r="J37" s="595"/>
      <c r="K37" s="556"/>
      <c r="L37" s="557"/>
      <c r="M37" s="600" t="s">
        <v>32</v>
      </c>
      <c r="N37" s="592"/>
      <c r="O37" s="592"/>
      <c r="P37" s="592"/>
      <c r="Q37" s="592"/>
      <c r="R37" s="601"/>
      <c r="S37" s="592"/>
      <c r="T37" s="602"/>
      <c r="U37" s="592"/>
      <c r="V37" s="430"/>
      <c r="W37" s="438"/>
      <c r="X37" s="366"/>
      <c r="Y37" s="366"/>
      <c r="Z37" s="366"/>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row>
    <row r="38" spans="1:53" s="374" customFormat="1" ht="15.75">
      <c r="B38" s="161"/>
      <c r="C38" s="161"/>
      <c r="D38" s="582"/>
      <c r="E38" s="161"/>
      <c r="F38" s="582"/>
      <c r="G38" s="582"/>
      <c r="H38" s="582"/>
      <c r="I38" s="575"/>
      <c r="J38" s="544"/>
      <c r="K38" s="556"/>
      <c r="L38" s="557"/>
      <c r="M38" s="593" t="s">
        <v>30</v>
      </c>
      <c r="N38" s="553"/>
      <c r="O38" s="594"/>
      <c r="P38" s="563">
        <v>1</v>
      </c>
      <c r="Q38" s="553"/>
      <c r="R38" s="111" t="s">
        <v>49</v>
      </c>
      <c r="S38" s="553"/>
      <c r="T38" s="564">
        <f>IF(R38="Y",P38*$L$10,"")</f>
        <v>1</v>
      </c>
      <c r="U38" s="553"/>
      <c r="V38" s="642" t="s">
        <v>49</v>
      </c>
      <c r="W38" s="414">
        <f>IF(V38="Y", T38, 0)</f>
        <v>1</v>
      </c>
      <c r="X38" s="366"/>
      <c r="Y38" s="366"/>
      <c r="Z38" s="366"/>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row>
    <row r="39" spans="1:53" s="374" customFormat="1" ht="37.5">
      <c r="A39" s="390">
        <v>4</v>
      </c>
      <c r="B39" s="540"/>
      <c r="C39" s="171" t="s">
        <v>158</v>
      </c>
      <c r="D39" s="572"/>
      <c r="E39" s="161"/>
      <c r="F39" s="573"/>
      <c r="G39" s="574" t="s">
        <v>3</v>
      </c>
      <c r="H39" s="573"/>
      <c r="I39" s="575"/>
      <c r="J39" s="544"/>
      <c r="K39" s="556"/>
      <c r="L39" s="557"/>
      <c r="M39" s="593" t="s">
        <v>31</v>
      </c>
      <c r="N39" s="586"/>
      <c r="O39" s="594"/>
      <c r="P39" s="563">
        <v>0.5</v>
      </c>
      <c r="Q39" s="586"/>
      <c r="R39" s="111" t="s">
        <v>49</v>
      </c>
      <c r="S39" s="586"/>
      <c r="T39" s="564">
        <f>IF(R39="Y",P39*$L$10,"")</f>
        <v>0.5</v>
      </c>
      <c r="U39" s="586"/>
      <c r="V39" s="642" t="s">
        <v>49</v>
      </c>
      <c r="W39" s="414">
        <f>IF(V39="Y", T39, 0)</f>
        <v>0.5</v>
      </c>
      <c r="X39" s="366"/>
      <c r="Y39" s="366"/>
      <c r="Z39" s="366"/>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row>
    <row r="40" spans="1:53" s="374" customFormat="1" ht="15.75">
      <c r="B40" s="161"/>
      <c r="C40" s="811" t="s">
        <v>35</v>
      </c>
      <c r="D40" s="811"/>
      <c r="E40" s="172">
        <v>0</v>
      </c>
      <c r="F40" s="577"/>
      <c r="G40" s="578">
        <f t="shared" ref="G40:G46" si="4">E40*$A$39</f>
        <v>0</v>
      </c>
      <c r="H40" s="577"/>
      <c r="I40" s="555" t="s">
        <v>50</v>
      </c>
      <c r="J40" s="544">
        <f t="shared" ref="J40:J46" si="5">IF(I40="Y",G40,0)</f>
        <v>0</v>
      </c>
      <c r="K40" s="556">
        <f t="shared" ref="K40:K46" si="6">IF(I40="Y",1,0)</f>
        <v>0</v>
      </c>
      <c r="L40" s="557"/>
      <c r="M40" s="603" t="s">
        <v>100</v>
      </c>
      <c r="N40" s="161"/>
      <c r="O40" s="161"/>
      <c r="P40" s="161"/>
      <c r="Q40" s="161"/>
      <c r="R40" s="507"/>
      <c r="S40" s="161"/>
      <c r="T40" s="161"/>
      <c r="U40" s="161"/>
      <c r="V40" s="507"/>
      <c r="W40" s="452"/>
      <c r="X40" s="366"/>
      <c r="Y40" s="366"/>
      <c r="Z40" s="366"/>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row>
    <row r="41" spans="1:53" s="374" customFormat="1" ht="31.5" customHeight="1">
      <c r="B41" s="161"/>
      <c r="C41" s="811" t="s">
        <v>46</v>
      </c>
      <c r="D41" s="811"/>
      <c r="E41" s="172">
        <v>1</v>
      </c>
      <c r="F41" s="577"/>
      <c r="G41" s="578">
        <f t="shared" si="4"/>
        <v>4</v>
      </c>
      <c r="H41" s="577"/>
      <c r="I41" s="555" t="s">
        <v>49</v>
      </c>
      <c r="J41" s="544">
        <f t="shared" si="5"/>
        <v>4</v>
      </c>
      <c r="K41" s="556">
        <f t="shared" si="6"/>
        <v>1</v>
      </c>
      <c r="L41" s="557"/>
      <c r="M41" s="573"/>
      <c r="N41" s="584"/>
      <c r="O41" s="161"/>
      <c r="P41" s="584"/>
      <c r="Q41" s="584"/>
      <c r="R41" s="604" t="s">
        <v>58</v>
      </c>
      <c r="S41" s="584"/>
      <c r="T41" s="605">
        <f>SUM(T12:T39)</f>
        <v>30</v>
      </c>
      <c r="U41" s="584"/>
      <c r="V41" s="606">
        <f>SUM(W12:W39)</f>
        <v>27.5</v>
      </c>
      <c r="W41" s="455"/>
      <c r="X41" s="456"/>
      <c r="Y41" s="456"/>
      <c r="Z41" s="456"/>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row>
    <row r="42" spans="1:53" s="374" customFormat="1" ht="32.25" customHeight="1" thickBot="1">
      <c r="B42" s="161"/>
      <c r="C42" s="811" t="s">
        <v>45</v>
      </c>
      <c r="D42" s="811"/>
      <c r="E42" s="172">
        <v>2</v>
      </c>
      <c r="F42" s="577"/>
      <c r="G42" s="578">
        <f t="shared" si="4"/>
        <v>8</v>
      </c>
      <c r="H42" s="577"/>
      <c r="I42" s="555" t="s">
        <v>49</v>
      </c>
      <c r="J42" s="544">
        <f t="shared" si="5"/>
        <v>8</v>
      </c>
      <c r="K42" s="556">
        <f t="shared" si="6"/>
        <v>1</v>
      </c>
      <c r="L42" s="557"/>
      <c r="M42" s="580"/>
      <c r="N42" s="161"/>
      <c r="O42" s="580"/>
      <c r="P42" s="580"/>
      <c r="Q42" s="161"/>
      <c r="R42" s="607"/>
      <c r="S42" s="161"/>
      <c r="T42" s="607"/>
      <c r="U42" s="161"/>
      <c r="V42" s="607"/>
      <c r="W42" s="452"/>
      <c r="X42" s="366"/>
      <c r="Y42" s="366"/>
      <c r="Z42" s="366"/>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row>
    <row r="43" spans="1:53" s="374" customFormat="1" ht="28.5">
      <c r="B43" s="161"/>
      <c r="C43" s="811" t="s">
        <v>86</v>
      </c>
      <c r="D43" s="811"/>
      <c r="E43" s="172"/>
      <c r="F43" s="577"/>
      <c r="G43" s="578"/>
      <c r="H43" s="577"/>
      <c r="I43" s="578"/>
      <c r="J43" s="544">
        <f t="shared" si="5"/>
        <v>0</v>
      </c>
      <c r="K43" s="556">
        <f t="shared" si="6"/>
        <v>0</v>
      </c>
      <c r="L43" s="557"/>
      <c r="M43" s="972" t="s">
        <v>71</v>
      </c>
      <c r="N43" s="608"/>
      <c r="O43" s="974">
        <f>(I55+V41)/(G55+T41)</f>
        <v>0.88500000000000001</v>
      </c>
      <c r="P43" s="974"/>
      <c r="Q43" s="974"/>
      <c r="R43" s="974"/>
      <c r="S43" s="974"/>
      <c r="T43" s="974"/>
      <c r="U43" s="974"/>
      <c r="V43" s="975"/>
      <c r="W43" s="452"/>
      <c r="X43" s="366"/>
      <c r="Y43" s="366"/>
      <c r="Z43" s="366"/>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row>
    <row r="44" spans="1:53" s="374" customFormat="1" ht="16.5" customHeight="1" thickBot="1">
      <c r="B44" s="161"/>
      <c r="C44" s="822" t="s">
        <v>33</v>
      </c>
      <c r="D44" s="823"/>
      <c r="E44" s="172">
        <v>3</v>
      </c>
      <c r="F44" s="577"/>
      <c r="G44" s="578">
        <f t="shared" si="4"/>
        <v>12</v>
      </c>
      <c r="H44" s="577"/>
      <c r="I44" s="555" t="s">
        <v>50</v>
      </c>
      <c r="J44" s="544">
        <f t="shared" si="5"/>
        <v>0</v>
      </c>
      <c r="K44" s="556">
        <f t="shared" si="6"/>
        <v>0</v>
      </c>
      <c r="L44" s="557"/>
      <c r="M44" s="973"/>
      <c r="N44" s="609"/>
      <c r="O44" s="976"/>
      <c r="P44" s="976"/>
      <c r="Q44" s="976"/>
      <c r="R44" s="976"/>
      <c r="S44" s="976"/>
      <c r="T44" s="976"/>
      <c r="U44" s="976"/>
      <c r="V44" s="977"/>
      <c r="W44" s="459"/>
      <c r="X44" s="366"/>
      <c r="Y44" s="366"/>
      <c r="Z44" s="366"/>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row>
    <row r="45" spans="1:53" s="374" customFormat="1" ht="16.5" customHeight="1" thickBot="1">
      <c r="B45" s="161"/>
      <c r="C45" s="824" t="s">
        <v>43</v>
      </c>
      <c r="D45" s="824"/>
      <c r="E45" s="172">
        <v>4</v>
      </c>
      <c r="F45" s="577"/>
      <c r="G45" s="578">
        <f t="shared" si="4"/>
        <v>16</v>
      </c>
      <c r="H45" s="577"/>
      <c r="I45" s="555" t="s">
        <v>49</v>
      </c>
      <c r="J45" s="544">
        <f t="shared" si="5"/>
        <v>16</v>
      </c>
      <c r="K45" s="556">
        <f t="shared" si="6"/>
        <v>1</v>
      </c>
      <c r="L45" s="557"/>
      <c r="M45" s="580"/>
      <c r="N45" s="161"/>
      <c r="O45" s="580"/>
      <c r="P45" s="580"/>
      <c r="Q45" s="161"/>
      <c r="R45" s="607"/>
      <c r="S45" s="161"/>
      <c r="T45" s="607"/>
      <c r="U45" s="161"/>
      <c r="V45" s="607"/>
      <c r="W45" s="459"/>
      <c r="X45" s="366"/>
      <c r="Y45" s="366"/>
      <c r="Z45" s="366"/>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row>
    <row r="46" spans="1:53" s="374" customFormat="1" ht="21" customHeight="1" thickBot="1">
      <c r="B46" s="161"/>
      <c r="C46" s="824" t="s">
        <v>151</v>
      </c>
      <c r="D46" s="824"/>
      <c r="E46" s="172">
        <v>5</v>
      </c>
      <c r="F46" s="577"/>
      <c r="G46" s="578">
        <f t="shared" si="4"/>
        <v>20</v>
      </c>
      <c r="H46" s="577"/>
      <c r="I46" s="555" t="s">
        <v>50</v>
      </c>
      <c r="J46" s="544">
        <f t="shared" si="5"/>
        <v>0</v>
      </c>
      <c r="K46" s="556">
        <f t="shared" si="6"/>
        <v>0</v>
      </c>
      <c r="L46" s="557"/>
      <c r="M46" s="610" t="s">
        <v>63</v>
      </c>
      <c r="N46" s="611"/>
      <c r="O46" s="859" t="s">
        <v>61</v>
      </c>
      <c r="P46" s="860"/>
      <c r="Q46" s="860"/>
      <c r="R46" s="860"/>
      <c r="S46" s="860"/>
      <c r="T46" s="860"/>
      <c r="U46" s="860"/>
      <c r="V46" s="861"/>
      <c r="W46" s="452"/>
      <c r="X46" s="366"/>
      <c r="Y46" s="366"/>
      <c r="Z46" s="366"/>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row>
    <row r="47" spans="1:53" s="374" customFormat="1" ht="20.100000000000001" customHeight="1">
      <c r="B47" s="161"/>
      <c r="C47" s="643" t="s">
        <v>157</v>
      </c>
      <c r="D47" s="612" t="s">
        <v>56</v>
      </c>
      <c r="E47" s="161"/>
      <c r="F47" s="597"/>
      <c r="G47" s="596">
        <f>MAX(G40:G46)</f>
        <v>20</v>
      </c>
      <c r="H47" s="597"/>
      <c r="I47" s="613">
        <f>MAX(J40:J46)</f>
        <v>16</v>
      </c>
      <c r="J47" s="595"/>
      <c r="K47" s="556"/>
      <c r="L47" s="557"/>
      <c r="M47" s="962" t="s">
        <v>62</v>
      </c>
      <c r="N47" s="614"/>
      <c r="O47" s="967" t="str">
        <f>IF(AA25=0,0,VLOOKUP(O43,Lookups!A2:C10,IF(O46="Industrial",2,3),TRUE))</f>
        <v>5 + Exemplary</v>
      </c>
      <c r="P47" s="967"/>
      <c r="Q47" s="967"/>
      <c r="R47" s="967"/>
      <c r="S47" s="967"/>
      <c r="T47" s="967"/>
      <c r="U47" s="967"/>
      <c r="V47" s="968"/>
      <c r="W47" s="452"/>
      <c r="X47" s="366"/>
      <c r="Y47" s="366"/>
      <c r="Z47" s="366"/>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row>
    <row r="48" spans="1:53" s="374" customFormat="1" ht="20.100000000000001" customHeight="1" thickBot="1">
      <c r="B48" s="161"/>
      <c r="C48" s="161"/>
      <c r="D48" s="587"/>
      <c r="E48" s="161"/>
      <c r="F48" s="597"/>
      <c r="G48" s="597"/>
      <c r="H48" s="597"/>
      <c r="I48" s="615"/>
      <c r="J48" s="595"/>
      <c r="K48" s="556"/>
      <c r="L48" s="557"/>
      <c r="M48" s="963"/>
      <c r="N48" s="616"/>
      <c r="O48" s="969"/>
      <c r="P48" s="969"/>
      <c r="Q48" s="969"/>
      <c r="R48" s="969"/>
      <c r="S48" s="969"/>
      <c r="T48" s="969"/>
      <c r="U48" s="969"/>
      <c r="V48" s="970"/>
      <c r="W48" s="452"/>
      <c r="X48" s="366"/>
      <c r="Y48" s="366"/>
      <c r="Z48" s="366"/>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row>
    <row r="49" spans="1:54" s="374" customFormat="1" ht="56.25">
      <c r="A49" s="390">
        <v>2</v>
      </c>
      <c r="B49" s="540"/>
      <c r="C49" s="171" t="s">
        <v>159</v>
      </c>
      <c r="D49" s="572"/>
      <c r="E49" s="161"/>
      <c r="F49" s="573"/>
      <c r="G49" s="574" t="s">
        <v>3</v>
      </c>
      <c r="H49" s="573"/>
      <c r="I49" s="575"/>
      <c r="J49" s="544"/>
      <c r="K49" s="556"/>
      <c r="L49" s="161"/>
      <c r="M49" s="617"/>
      <c r="N49" s="161"/>
      <c r="O49" s="958" t="str">
        <f>IF(AA25=0,AG15,"")</f>
        <v/>
      </c>
      <c r="P49" s="958"/>
      <c r="Q49" s="958"/>
      <c r="R49" s="958"/>
      <c r="S49" s="958"/>
      <c r="T49" s="958"/>
      <c r="U49" s="958"/>
      <c r="V49" s="958"/>
      <c r="W49" s="365"/>
      <c r="X49" s="366"/>
      <c r="Y49" s="366"/>
      <c r="Z49" s="366"/>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row>
    <row r="50" spans="1:54" s="374" customFormat="1" ht="15.75">
      <c r="B50" s="161"/>
      <c r="C50" s="959" t="s">
        <v>34</v>
      </c>
      <c r="D50" s="960"/>
      <c r="E50" s="544">
        <v>0</v>
      </c>
      <c r="F50" s="618"/>
      <c r="G50" s="619">
        <f>E50*$A$49</f>
        <v>0</v>
      </c>
      <c r="H50" s="619"/>
      <c r="I50" s="555" t="s">
        <v>50</v>
      </c>
      <c r="J50" s="544">
        <f>IF(I50="Y",G50,0)</f>
        <v>0</v>
      </c>
      <c r="K50" s="556">
        <f>IF(I50="Y",1,0)</f>
        <v>0</v>
      </c>
      <c r="L50" s="161"/>
      <c r="M50" s="161"/>
      <c r="N50" s="161"/>
      <c r="O50" s="161"/>
      <c r="P50" s="161"/>
      <c r="Q50" s="161"/>
      <c r="R50" s="507"/>
      <c r="S50" s="161"/>
      <c r="T50" s="507"/>
      <c r="U50" s="161"/>
      <c r="V50" s="507"/>
      <c r="W50" s="365"/>
      <c r="X50" s="366"/>
      <c r="Y50" s="366"/>
      <c r="Z50" s="366"/>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row>
    <row r="51" spans="1:54" s="374" customFormat="1" ht="15.75">
      <c r="B51" s="161"/>
      <c r="C51" s="959" t="s">
        <v>27</v>
      </c>
      <c r="D51" s="960"/>
      <c r="E51" s="544">
        <v>5</v>
      </c>
      <c r="F51" s="618"/>
      <c r="G51" s="619">
        <v>6</v>
      </c>
      <c r="H51" s="619"/>
      <c r="I51" s="555" t="s">
        <v>49</v>
      </c>
      <c r="J51" s="544">
        <f>IF(I51="Y",G51,0)</f>
        <v>6</v>
      </c>
      <c r="K51" s="556">
        <f>IF(I51="Y",1,0)</f>
        <v>1</v>
      </c>
      <c r="L51" s="161"/>
      <c r="M51" s="161"/>
      <c r="N51" s="161"/>
      <c r="O51" s="161"/>
      <c r="P51" s="161"/>
      <c r="Q51" s="161"/>
      <c r="R51" s="507"/>
      <c r="S51" s="161"/>
      <c r="T51" s="507"/>
      <c r="U51" s="161"/>
      <c r="V51" s="507"/>
      <c r="W51" s="365"/>
      <c r="X51" s="366"/>
      <c r="Y51" s="366"/>
      <c r="Z51" s="366"/>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row>
    <row r="52" spans="1:54" s="374" customFormat="1" ht="31.5" customHeight="1">
      <c r="B52" s="161"/>
      <c r="C52" s="812" t="s">
        <v>91</v>
      </c>
      <c r="D52" s="813"/>
      <c r="E52" s="544"/>
      <c r="F52" s="618"/>
      <c r="G52" s="619">
        <v>10</v>
      </c>
      <c r="H52" s="619"/>
      <c r="I52" s="555" t="s">
        <v>49</v>
      </c>
      <c r="J52" s="544">
        <f>IF(I52="Y",G52,0)</f>
        <v>10</v>
      </c>
      <c r="K52" s="556">
        <f>IF(I52="Y",1,0)</f>
        <v>1</v>
      </c>
      <c r="L52" s="161"/>
      <c r="M52" s="161"/>
      <c r="N52" s="161"/>
      <c r="O52" s="161"/>
      <c r="P52" s="161"/>
      <c r="Q52" s="161"/>
      <c r="R52" s="507"/>
      <c r="S52" s="161"/>
      <c r="T52" s="507"/>
      <c r="U52" s="161"/>
      <c r="V52" s="507"/>
      <c r="W52" s="365"/>
      <c r="X52" s="366"/>
      <c r="Y52" s="366"/>
      <c r="Z52" s="366"/>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row>
    <row r="53" spans="1:54" s="374" customFormat="1" ht="15.75">
      <c r="B53" s="161"/>
      <c r="C53" s="643" t="s">
        <v>157</v>
      </c>
      <c r="D53" s="596" t="s">
        <v>56</v>
      </c>
      <c r="E53" s="161"/>
      <c r="F53" s="597"/>
      <c r="G53" s="596">
        <f>MAX(G50:G52)</f>
        <v>10</v>
      </c>
      <c r="H53" s="597"/>
      <c r="I53" s="599">
        <f>MAX(J50:J52)</f>
        <v>10</v>
      </c>
      <c r="J53" s="544"/>
      <c r="K53" s="556"/>
      <c r="L53" s="161"/>
      <c r="M53" s="161"/>
      <c r="N53" s="161"/>
      <c r="O53" s="161"/>
      <c r="P53" s="161"/>
      <c r="Q53" s="161"/>
      <c r="R53" s="507"/>
      <c r="S53" s="161"/>
      <c r="T53" s="507"/>
      <c r="U53" s="161"/>
      <c r="V53" s="507"/>
      <c r="W53" s="365"/>
      <c r="X53" s="366"/>
      <c r="Y53" s="366"/>
      <c r="Z53" s="366"/>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row>
    <row r="54" spans="1:54" s="374" customFormat="1" ht="15" customHeight="1">
      <c r="B54" s="161"/>
      <c r="C54" s="161"/>
      <c r="D54" s="596"/>
      <c r="E54" s="161"/>
      <c r="F54" s="582"/>
      <c r="G54" s="582"/>
      <c r="H54" s="582"/>
      <c r="I54" s="582"/>
      <c r="J54" s="544"/>
      <c r="K54" s="556"/>
      <c r="L54" s="161"/>
      <c r="M54" s="161"/>
      <c r="N54" s="161"/>
      <c r="O54" s="161"/>
      <c r="P54" s="161"/>
      <c r="Q54" s="161"/>
      <c r="R54" s="507"/>
      <c r="S54" s="161"/>
      <c r="T54" s="507"/>
      <c r="U54" s="161"/>
      <c r="V54" s="507"/>
      <c r="W54" s="365"/>
      <c r="X54" s="366"/>
      <c r="Y54" s="366"/>
      <c r="Z54" s="366"/>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63"/>
      <c r="BA54" s="363"/>
    </row>
    <row r="55" spans="1:54" ht="15.75">
      <c r="B55" s="161"/>
      <c r="C55" s="162"/>
      <c r="D55" s="163" t="s">
        <v>57</v>
      </c>
      <c r="E55" s="164"/>
      <c r="F55" s="165"/>
      <c r="G55" s="620">
        <f>G14+G26+G32+G37+G47+G53</f>
        <v>70</v>
      </c>
      <c r="H55" s="165"/>
      <c r="I55" s="620">
        <f>I14+I26+I32+I37+I47+I53</f>
        <v>61</v>
      </c>
      <c r="J55" s="166"/>
      <c r="K55" s="167"/>
      <c r="L55" s="168"/>
      <c r="M55" s="168"/>
      <c r="N55" s="168"/>
      <c r="O55" s="168"/>
      <c r="P55" s="168"/>
      <c r="Q55" s="168"/>
      <c r="R55" s="168"/>
      <c r="S55" s="168"/>
      <c r="T55" s="168"/>
      <c r="U55" s="168"/>
      <c r="V55" s="168"/>
      <c r="W55" s="474"/>
      <c r="X55" s="475"/>
      <c r="Y55" s="475"/>
      <c r="Z55" s="475"/>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row>
    <row r="56" spans="1:54" ht="15.75">
      <c r="B56" s="161"/>
      <c r="C56" s="162"/>
      <c r="D56" s="163"/>
      <c r="E56" s="164"/>
      <c r="F56" s="165"/>
      <c r="G56" s="620"/>
      <c r="H56" s="165"/>
      <c r="I56" s="620"/>
      <c r="J56" s="166"/>
      <c r="K56" s="167"/>
      <c r="L56" s="168"/>
      <c r="M56" s="168"/>
      <c r="N56" s="168"/>
      <c r="O56" s="168"/>
      <c r="P56" s="168"/>
      <c r="Q56" s="168"/>
      <c r="R56" s="168"/>
      <c r="S56" s="168"/>
      <c r="T56" s="168"/>
      <c r="U56" s="168"/>
      <c r="V56" s="168"/>
      <c r="W56" s="474"/>
      <c r="X56" s="475"/>
      <c r="Y56" s="475"/>
      <c r="Z56" s="475"/>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389"/>
    </row>
    <row r="57" spans="1:54">
      <c r="B57" s="161"/>
      <c r="C57" s="169"/>
      <c r="D57" s="169"/>
      <c r="E57" s="169"/>
      <c r="F57" s="169"/>
      <c r="G57" s="169"/>
      <c r="H57" s="169"/>
      <c r="I57" s="169"/>
      <c r="J57" s="168"/>
      <c r="K57" s="170"/>
      <c r="L57" s="168"/>
      <c r="M57" s="168"/>
      <c r="N57" s="168"/>
      <c r="O57" s="168"/>
      <c r="P57" s="168"/>
      <c r="Q57" s="168"/>
      <c r="R57" s="621"/>
      <c r="S57" s="168"/>
      <c r="T57" s="621"/>
      <c r="U57" s="168"/>
      <c r="V57" s="621"/>
      <c r="W57" s="474"/>
      <c r="X57" s="475"/>
      <c r="Y57" s="475"/>
      <c r="Z57" s="475"/>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row>
    <row r="58" spans="1:54" ht="18.75">
      <c r="B58" s="161"/>
      <c r="C58" s="171" t="s">
        <v>99</v>
      </c>
      <c r="D58" s="168"/>
      <c r="E58" s="168"/>
      <c r="F58" s="168"/>
      <c r="G58" s="168"/>
      <c r="H58" s="168"/>
      <c r="I58" s="168"/>
      <c r="J58" s="168"/>
      <c r="K58" s="170"/>
      <c r="L58" s="168"/>
      <c r="M58" s="168"/>
      <c r="N58" s="168"/>
      <c r="O58" s="168"/>
      <c r="P58" s="168"/>
      <c r="Q58" s="168"/>
      <c r="R58" s="621"/>
      <c r="S58" s="168"/>
      <c r="T58" s="621"/>
      <c r="U58" s="168"/>
      <c r="V58" s="621"/>
      <c r="W58" s="474"/>
      <c r="X58" s="475"/>
      <c r="Y58" s="475"/>
      <c r="Z58" s="475"/>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row>
    <row r="59" spans="1:54" ht="37.5" customHeight="1">
      <c r="B59" s="161"/>
      <c r="C59" s="811" t="s">
        <v>98</v>
      </c>
      <c r="D59" s="811"/>
      <c r="E59" s="172">
        <v>0</v>
      </c>
      <c r="F59" s="173"/>
      <c r="G59" s="622"/>
      <c r="H59" s="174"/>
      <c r="I59" s="168"/>
      <c r="J59" s="168"/>
      <c r="K59" s="170"/>
      <c r="L59" s="168"/>
      <c r="M59" s="168"/>
      <c r="N59" s="168"/>
      <c r="O59" s="168"/>
      <c r="P59" s="168"/>
      <c r="Q59" s="168"/>
      <c r="R59" s="621"/>
      <c r="S59" s="168"/>
      <c r="T59" s="621"/>
      <c r="U59" s="168"/>
      <c r="V59" s="621"/>
      <c r="W59" s="474"/>
      <c r="X59" s="475"/>
      <c r="Y59" s="475"/>
      <c r="Z59" s="475"/>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89"/>
      <c r="AZ59" s="389"/>
      <c r="BA59" s="389"/>
      <c r="BB59" s="389"/>
    </row>
    <row r="60" spans="1:54" ht="15.75">
      <c r="B60" s="161"/>
      <c r="C60" s="623" t="s">
        <v>133</v>
      </c>
      <c r="D60" s="624"/>
      <c r="E60" s="172"/>
      <c r="F60" s="174"/>
      <c r="G60" s="622"/>
      <c r="H60" s="174"/>
      <c r="I60" s="168"/>
      <c r="J60" s="168"/>
      <c r="K60" s="170"/>
      <c r="L60" s="168"/>
      <c r="M60" s="168"/>
      <c r="N60" s="168"/>
      <c r="O60" s="168"/>
      <c r="P60" s="168"/>
      <c r="Q60" s="168"/>
      <c r="R60" s="621"/>
      <c r="S60" s="168"/>
      <c r="T60" s="621"/>
      <c r="U60" s="168"/>
      <c r="V60" s="621"/>
      <c r="W60" s="474"/>
      <c r="X60" s="475"/>
      <c r="Y60" s="475"/>
      <c r="Z60" s="475"/>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row>
    <row r="61" spans="1:54" ht="15.75">
      <c r="B61" s="161"/>
      <c r="C61" s="964"/>
      <c r="D61" s="965"/>
      <c r="E61" s="172"/>
      <c r="F61" s="174"/>
      <c r="G61" s="622"/>
      <c r="H61" s="174"/>
      <c r="I61" s="168"/>
      <c r="J61" s="168"/>
      <c r="K61" s="170"/>
      <c r="L61" s="168"/>
      <c r="M61" s="168"/>
      <c r="N61" s="168"/>
      <c r="O61" s="168"/>
      <c r="P61" s="168"/>
      <c r="Q61" s="168"/>
      <c r="R61" s="621"/>
      <c r="S61" s="168"/>
      <c r="T61" s="621"/>
      <c r="U61" s="168"/>
      <c r="V61" s="621"/>
      <c r="W61" s="474"/>
      <c r="X61" s="475"/>
      <c r="Y61" s="475"/>
      <c r="Z61" s="475"/>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row>
    <row r="62" spans="1:54" ht="15.75">
      <c r="B62" s="161"/>
      <c r="C62" s="964"/>
      <c r="D62" s="966"/>
      <c r="E62" s="168"/>
      <c r="F62" s="168"/>
      <c r="G62" s="175"/>
      <c r="H62" s="168"/>
      <c r="I62" s="168"/>
      <c r="J62" s="168"/>
      <c r="K62" s="170"/>
      <c r="L62" s="168"/>
      <c r="M62" s="168"/>
      <c r="N62" s="168"/>
      <c r="O62" s="168"/>
      <c r="P62" s="168"/>
      <c r="Q62" s="168"/>
      <c r="R62" s="621"/>
      <c r="S62" s="168"/>
      <c r="T62" s="621"/>
      <c r="U62" s="168"/>
      <c r="V62" s="621"/>
      <c r="W62" s="474"/>
      <c r="X62" s="475"/>
      <c r="Y62" s="475"/>
      <c r="Z62" s="475"/>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row>
    <row r="63" spans="1:54" ht="15.75">
      <c r="B63" s="161"/>
      <c r="C63" s="811" t="s">
        <v>103</v>
      </c>
      <c r="D63" s="811"/>
      <c r="E63" s="168"/>
      <c r="F63" s="168"/>
      <c r="G63" s="175"/>
      <c r="H63" s="168"/>
      <c r="I63" s="168"/>
      <c r="J63" s="168"/>
      <c r="K63" s="170"/>
      <c r="L63" s="168"/>
      <c r="M63" s="168"/>
      <c r="N63" s="168"/>
      <c r="O63" s="168"/>
      <c r="P63" s="168"/>
      <c r="Q63" s="168"/>
      <c r="R63" s="621"/>
      <c r="S63" s="168"/>
      <c r="T63" s="621"/>
      <c r="U63" s="168"/>
      <c r="V63" s="621"/>
      <c r="W63" s="474"/>
      <c r="X63" s="475"/>
      <c r="Y63" s="475"/>
      <c r="Z63" s="475"/>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row>
    <row r="64" spans="1:54" ht="15.75">
      <c r="B64" s="161"/>
      <c r="C64" s="811" t="s">
        <v>104</v>
      </c>
      <c r="D64" s="811"/>
      <c r="E64" s="172">
        <v>0</v>
      </c>
      <c r="F64" s="173"/>
      <c r="G64" s="622"/>
      <c r="H64" s="625"/>
      <c r="I64" s="555" t="s">
        <v>50</v>
      </c>
      <c r="J64" s="168"/>
      <c r="K64" s="170"/>
      <c r="L64" s="168"/>
      <c r="M64" s="168"/>
      <c r="N64" s="168"/>
      <c r="O64" s="168"/>
      <c r="P64" s="168"/>
      <c r="Q64" s="168"/>
      <c r="R64" s="621"/>
      <c r="S64" s="168"/>
      <c r="T64" s="621"/>
      <c r="U64" s="168"/>
      <c r="V64" s="621"/>
      <c r="W64" s="474"/>
      <c r="X64" s="475"/>
      <c r="Y64" s="475"/>
      <c r="Z64" s="475"/>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row>
    <row r="65" spans="2:54" ht="36" customHeight="1">
      <c r="B65" s="161"/>
      <c r="C65" s="811" t="s">
        <v>111</v>
      </c>
      <c r="D65" s="811"/>
      <c r="E65" s="172"/>
      <c r="F65" s="173"/>
      <c r="G65" s="622"/>
      <c r="H65" s="625"/>
      <c r="I65" s="555" t="s">
        <v>50</v>
      </c>
      <c r="J65" s="168"/>
      <c r="K65" s="170"/>
      <c r="L65" s="168"/>
      <c r="M65" s="168"/>
      <c r="N65" s="168"/>
      <c r="O65" s="168"/>
      <c r="P65" s="168"/>
      <c r="Q65" s="168"/>
      <c r="R65" s="621"/>
      <c r="S65" s="168"/>
      <c r="T65" s="621"/>
      <c r="U65" s="168"/>
      <c r="V65" s="621"/>
      <c r="W65" s="474"/>
      <c r="X65" s="475"/>
      <c r="Y65" s="475"/>
      <c r="Z65" s="475"/>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row>
    <row r="66" spans="2:54" ht="15.75">
      <c r="B66" s="161"/>
      <c r="C66" s="812" t="s">
        <v>105</v>
      </c>
      <c r="D66" s="813"/>
      <c r="E66" s="172"/>
      <c r="F66" s="173"/>
      <c r="G66" s="622"/>
      <c r="H66" s="625"/>
      <c r="I66" s="555" t="s">
        <v>50</v>
      </c>
      <c r="J66" s="168"/>
      <c r="K66" s="170"/>
      <c r="L66" s="168"/>
      <c r="M66" s="168"/>
      <c r="N66" s="168"/>
      <c r="O66" s="168"/>
      <c r="P66" s="168"/>
      <c r="Q66" s="168"/>
      <c r="R66" s="621"/>
      <c r="S66" s="168"/>
      <c r="T66" s="621"/>
      <c r="U66" s="168"/>
      <c r="V66" s="621"/>
      <c r="W66" s="474"/>
      <c r="X66" s="475"/>
      <c r="Y66" s="475"/>
      <c r="Z66" s="475"/>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row>
    <row r="67" spans="2:54" ht="15.75">
      <c r="B67" s="161"/>
      <c r="C67" s="833" t="s">
        <v>106</v>
      </c>
      <c r="D67" s="834"/>
      <c r="E67" s="172"/>
      <c r="F67" s="173"/>
      <c r="G67" s="622"/>
      <c r="H67" s="625"/>
      <c r="I67" s="626" t="s">
        <v>50</v>
      </c>
      <c r="J67" s="168"/>
      <c r="K67" s="170"/>
      <c r="L67" s="168"/>
      <c r="M67" s="168"/>
      <c r="N67" s="168"/>
      <c r="O67" s="168"/>
      <c r="P67" s="168"/>
      <c r="Q67" s="168"/>
      <c r="R67" s="621"/>
      <c r="S67" s="168"/>
      <c r="T67" s="621"/>
      <c r="U67" s="168"/>
      <c r="V67" s="621"/>
      <c r="W67" s="474"/>
      <c r="X67" s="475"/>
      <c r="Y67" s="475"/>
      <c r="Z67" s="475"/>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89"/>
      <c r="AZ67" s="389"/>
      <c r="BA67" s="389"/>
      <c r="BB67" s="389"/>
    </row>
    <row r="68" spans="2:54" ht="15.75">
      <c r="B68" s="161"/>
      <c r="C68" s="811" t="s">
        <v>94</v>
      </c>
      <c r="D68" s="811"/>
      <c r="E68" s="172"/>
      <c r="F68" s="173"/>
      <c r="G68" s="882" t="s">
        <v>134</v>
      </c>
      <c r="H68" s="883"/>
      <c r="I68" s="883"/>
      <c r="J68" s="883"/>
      <c r="K68" s="884"/>
      <c r="L68" s="168"/>
      <c r="M68" s="168"/>
      <c r="N68" s="168"/>
      <c r="O68" s="168"/>
      <c r="P68" s="168"/>
      <c r="Q68" s="168"/>
      <c r="R68" s="621"/>
      <c r="S68" s="168"/>
      <c r="T68" s="621"/>
      <c r="U68" s="168"/>
      <c r="V68" s="621"/>
      <c r="W68" s="474"/>
      <c r="X68" s="475"/>
      <c r="Y68" s="475"/>
      <c r="Z68" s="475"/>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89"/>
      <c r="AY68" s="389"/>
      <c r="AZ68" s="389"/>
      <c r="BA68" s="389"/>
      <c r="BB68" s="389"/>
    </row>
    <row r="69" spans="2:54" ht="31.5" customHeight="1">
      <c r="B69" s="161"/>
      <c r="C69" s="812" t="s">
        <v>102</v>
      </c>
      <c r="D69" s="813"/>
      <c r="E69" s="172"/>
      <c r="F69" s="173"/>
      <c r="G69" s="622"/>
      <c r="H69" s="174"/>
      <c r="I69" s="174"/>
      <c r="J69" s="168"/>
      <c r="K69" s="170"/>
      <c r="L69" s="168"/>
      <c r="M69" s="168"/>
      <c r="N69" s="168"/>
      <c r="O69" s="168"/>
      <c r="P69" s="168"/>
      <c r="Q69" s="168"/>
      <c r="R69" s="621"/>
      <c r="S69" s="168"/>
      <c r="T69" s="621"/>
      <c r="U69" s="168"/>
      <c r="V69" s="621"/>
      <c r="W69" s="474"/>
      <c r="X69" s="475"/>
      <c r="Y69" s="475"/>
      <c r="Z69" s="475"/>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89"/>
      <c r="AZ69" s="389"/>
      <c r="BA69" s="389"/>
      <c r="BB69" s="389"/>
    </row>
    <row r="70" spans="2:54" ht="15.75">
      <c r="B70" s="161"/>
      <c r="C70" s="833" t="s">
        <v>107</v>
      </c>
      <c r="D70" s="834"/>
      <c r="E70" s="172"/>
      <c r="F70" s="173"/>
      <c r="G70" s="882" t="s">
        <v>134</v>
      </c>
      <c r="H70" s="883"/>
      <c r="I70" s="883"/>
      <c r="J70" s="883"/>
      <c r="K70" s="884"/>
      <c r="L70" s="168"/>
      <c r="M70" s="168"/>
      <c r="N70" s="168"/>
      <c r="O70" s="168"/>
      <c r="P70" s="168"/>
      <c r="Q70" s="168"/>
      <c r="R70" s="621"/>
      <c r="S70" s="168"/>
      <c r="T70" s="621"/>
      <c r="U70" s="168"/>
      <c r="V70" s="621"/>
      <c r="W70" s="474"/>
      <c r="X70" s="475"/>
      <c r="Y70" s="475"/>
      <c r="Z70" s="475"/>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row>
    <row r="71" spans="2:54" ht="15.75">
      <c r="B71" s="161"/>
      <c r="C71" s="811" t="s">
        <v>108</v>
      </c>
      <c r="D71" s="811"/>
      <c r="E71" s="172"/>
      <c r="F71" s="173"/>
      <c r="G71" s="882" t="s">
        <v>134</v>
      </c>
      <c r="H71" s="883"/>
      <c r="I71" s="883"/>
      <c r="J71" s="883"/>
      <c r="K71" s="884"/>
      <c r="L71" s="168"/>
      <c r="M71" s="168"/>
      <c r="N71" s="168"/>
      <c r="O71" s="168"/>
      <c r="P71" s="168"/>
      <c r="Q71" s="168"/>
      <c r="R71" s="621"/>
      <c r="S71" s="168"/>
      <c r="T71" s="621"/>
      <c r="U71" s="168"/>
      <c r="V71" s="621"/>
      <c r="W71" s="474"/>
      <c r="X71" s="475"/>
      <c r="Y71" s="475"/>
      <c r="Z71" s="475"/>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89"/>
      <c r="AZ71" s="389"/>
      <c r="BA71" s="389"/>
      <c r="BB71" s="389"/>
    </row>
    <row r="72" spans="2:54" ht="15.75">
      <c r="B72" s="161"/>
      <c r="C72" s="811" t="s">
        <v>109</v>
      </c>
      <c r="D72" s="811"/>
      <c r="E72" s="172"/>
      <c r="F72" s="173"/>
      <c r="G72" s="882" t="s">
        <v>134</v>
      </c>
      <c r="H72" s="883"/>
      <c r="I72" s="883"/>
      <c r="J72" s="883"/>
      <c r="K72" s="884"/>
      <c r="L72" s="168"/>
      <c r="M72" s="168"/>
      <c r="N72" s="168"/>
      <c r="O72" s="168"/>
      <c r="P72" s="168"/>
      <c r="Q72" s="168"/>
      <c r="R72" s="621"/>
      <c r="S72" s="168"/>
      <c r="T72" s="621"/>
      <c r="U72" s="168"/>
      <c r="V72" s="621"/>
      <c r="W72" s="474"/>
      <c r="X72" s="475"/>
      <c r="Y72" s="475"/>
      <c r="Z72" s="475"/>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row>
    <row r="73" spans="2:54" ht="15.75">
      <c r="B73" s="161"/>
      <c r="C73" s="811" t="s">
        <v>110</v>
      </c>
      <c r="D73" s="811"/>
      <c r="E73" s="172"/>
      <c r="F73" s="173"/>
      <c r="G73" s="882" t="s">
        <v>134</v>
      </c>
      <c r="H73" s="883"/>
      <c r="I73" s="883"/>
      <c r="J73" s="883"/>
      <c r="K73" s="884"/>
      <c r="L73" s="168"/>
      <c r="M73" s="168"/>
      <c r="N73" s="168"/>
      <c r="O73" s="168"/>
      <c r="P73" s="168"/>
      <c r="Q73" s="168"/>
      <c r="R73" s="621"/>
      <c r="S73" s="168"/>
      <c r="T73" s="621"/>
      <c r="U73" s="168"/>
      <c r="V73" s="621"/>
      <c r="W73" s="474"/>
      <c r="X73" s="475"/>
      <c r="Y73" s="475"/>
      <c r="Z73" s="475"/>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89"/>
      <c r="AY73" s="389"/>
      <c r="AZ73" s="389"/>
      <c r="BA73" s="389"/>
      <c r="BB73" s="389"/>
    </row>
    <row r="74" spans="2:54" ht="15.75">
      <c r="B74" s="161"/>
      <c r="C74" s="957" t="s">
        <v>101</v>
      </c>
      <c r="D74" s="957"/>
      <c r="E74" s="172"/>
      <c r="F74" s="173"/>
      <c r="G74" s="882"/>
      <c r="H74" s="883"/>
      <c r="I74" s="883"/>
      <c r="J74" s="883"/>
      <c r="K74" s="884"/>
      <c r="L74" s="168"/>
      <c r="M74" s="168"/>
      <c r="N74" s="168"/>
      <c r="O74" s="168"/>
      <c r="P74" s="168"/>
      <c r="Q74" s="168"/>
      <c r="R74" s="621"/>
      <c r="S74" s="168"/>
      <c r="T74" s="621"/>
      <c r="U74" s="168"/>
      <c r="V74" s="621"/>
      <c r="W74" s="474"/>
      <c r="X74" s="475"/>
      <c r="Y74" s="475"/>
      <c r="Z74" s="475"/>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89"/>
      <c r="AY74" s="389"/>
      <c r="AZ74" s="389"/>
      <c r="BA74" s="389"/>
      <c r="BB74" s="389"/>
    </row>
    <row r="75" spans="2:54">
      <c r="C75" s="389"/>
      <c r="D75" s="389"/>
      <c r="E75" s="389"/>
      <c r="F75" s="389"/>
      <c r="G75" s="389"/>
      <c r="H75" s="389"/>
      <c r="I75" s="389"/>
      <c r="J75" s="389"/>
      <c r="K75" s="482"/>
      <c r="L75" s="483"/>
      <c r="M75" s="389"/>
      <c r="N75" s="389"/>
      <c r="O75" s="389"/>
      <c r="P75" s="389"/>
      <c r="Q75" s="389"/>
      <c r="R75" s="474"/>
      <c r="S75" s="389"/>
      <c r="T75" s="474"/>
      <c r="U75" s="389"/>
      <c r="V75" s="474"/>
      <c r="W75" s="474"/>
      <c r="X75" s="475"/>
      <c r="Y75" s="475"/>
      <c r="Z75" s="475"/>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row>
    <row r="76" spans="2:54">
      <c r="C76" s="389"/>
      <c r="D76" s="389"/>
      <c r="E76" s="389"/>
      <c r="F76" s="389"/>
      <c r="G76" s="389"/>
      <c r="H76" s="389"/>
      <c r="I76" s="389"/>
      <c r="J76" s="389"/>
      <c r="K76" s="482"/>
      <c r="L76" s="483"/>
      <c r="M76" s="389"/>
      <c r="N76" s="389"/>
      <c r="O76" s="389"/>
      <c r="P76" s="389"/>
      <c r="Q76" s="389"/>
      <c r="R76" s="474"/>
      <c r="S76" s="389"/>
      <c r="T76" s="474"/>
      <c r="U76" s="389"/>
      <c r="V76" s="474"/>
      <c r="W76" s="474"/>
      <c r="X76" s="475"/>
      <c r="Y76" s="475"/>
      <c r="Z76" s="475"/>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row>
    <row r="77" spans="2:54">
      <c r="C77" s="389"/>
      <c r="D77" s="389"/>
      <c r="E77" s="389"/>
      <c r="F77" s="389"/>
      <c r="G77" s="389"/>
      <c r="H77" s="389"/>
      <c r="I77" s="389"/>
      <c r="J77" s="389"/>
      <c r="K77" s="482"/>
      <c r="L77" s="483"/>
      <c r="M77" s="389"/>
      <c r="N77" s="389"/>
      <c r="O77" s="389"/>
      <c r="P77" s="389"/>
      <c r="Q77" s="389"/>
      <c r="R77" s="474"/>
      <c r="S77" s="389"/>
      <c r="T77" s="474"/>
      <c r="U77" s="389"/>
      <c r="V77" s="474"/>
      <c r="W77" s="474"/>
      <c r="X77" s="475"/>
      <c r="Y77" s="475"/>
      <c r="Z77" s="475"/>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row>
    <row r="78" spans="2:54">
      <c r="C78" s="389"/>
      <c r="D78" s="389"/>
      <c r="E78" s="389"/>
      <c r="F78" s="389"/>
      <c r="G78" s="389"/>
      <c r="H78" s="389"/>
      <c r="I78" s="389"/>
      <c r="J78" s="389"/>
      <c r="K78" s="482"/>
      <c r="L78" s="483"/>
      <c r="M78" s="389"/>
      <c r="N78" s="389"/>
      <c r="O78" s="389"/>
      <c r="P78" s="389"/>
      <c r="Q78" s="389"/>
      <c r="R78" s="474"/>
      <c r="S78" s="389"/>
      <c r="T78" s="474"/>
      <c r="U78" s="389"/>
      <c r="V78" s="474"/>
      <c r="W78" s="474"/>
      <c r="X78" s="475"/>
      <c r="Y78" s="475"/>
      <c r="Z78" s="475"/>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89"/>
      <c r="AZ78" s="389"/>
      <c r="BA78" s="389"/>
      <c r="BB78" s="389"/>
    </row>
    <row r="79" spans="2:54">
      <c r="C79" s="389"/>
      <c r="D79" s="389"/>
      <c r="E79" s="389"/>
      <c r="F79" s="389"/>
      <c r="G79" s="389"/>
      <c r="H79" s="389"/>
      <c r="I79" s="389"/>
      <c r="J79" s="389"/>
      <c r="K79" s="482"/>
      <c r="L79" s="483"/>
      <c r="M79" s="389"/>
      <c r="N79" s="389"/>
      <c r="O79" s="389"/>
      <c r="P79" s="389"/>
      <c r="Q79" s="389"/>
      <c r="R79" s="474"/>
      <c r="S79" s="389"/>
      <c r="T79" s="474"/>
      <c r="U79" s="389"/>
      <c r="V79" s="474"/>
      <c r="W79" s="474"/>
      <c r="X79" s="475"/>
      <c r="Y79" s="475"/>
      <c r="Z79" s="475"/>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389"/>
      <c r="BA79" s="389"/>
      <c r="BB79" s="389"/>
    </row>
    <row r="80" spans="2:54">
      <c r="C80" s="389"/>
      <c r="D80" s="389"/>
      <c r="E80" s="389"/>
      <c r="F80" s="389"/>
      <c r="G80" s="389"/>
      <c r="H80" s="389"/>
      <c r="I80" s="389"/>
      <c r="J80" s="389"/>
      <c r="K80" s="482"/>
      <c r="L80" s="483"/>
      <c r="M80" s="389"/>
      <c r="N80" s="389"/>
      <c r="O80" s="389"/>
      <c r="P80" s="389"/>
      <c r="Q80" s="389"/>
      <c r="R80" s="474"/>
      <c r="S80" s="389"/>
      <c r="T80" s="474"/>
      <c r="U80" s="389"/>
      <c r="V80" s="474"/>
      <c r="W80" s="474"/>
      <c r="X80" s="475"/>
      <c r="Y80" s="475"/>
      <c r="Z80" s="475"/>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row>
    <row r="81" spans="3:54" s="362" customFormat="1">
      <c r="C81" s="389"/>
      <c r="D81" s="389"/>
      <c r="E81" s="484"/>
      <c r="F81" s="484"/>
      <c r="G81" s="484"/>
      <c r="H81" s="484"/>
      <c r="I81" s="484"/>
      <c r="J81" s="484"/>
      <c r="K81" s="482"/>
      <c r="L81" s="483"/>
      <c r="M81" s="389"/>
      <c r="N81" s="389"/>
      <c r="O81" s="389"/>
      <c r="P81" s="389"/>
      <c r="Q81" s="389"/>
      <c r="R81" s="474"/>
      <c r="S81" s="389"/>
      <c r="T81" s="474"/>
      <c r="U81" s="389"/>
      <c r="V81" s="474"/>
      <c r="W81" s="474"/>
      <c r="X81" s="475"/>
      <c r="Y81" s="475"/>
      <c r="Z81" s="475"/>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89"/>
      <c r="AY81" s="389"/>
      <c r="AZ81" s="389"/>
      <c r="BA81" s="389"/>
      <c r="BB81" s="389"/>
    </row>
    <row r="82" spans="3:54" s="362" customFormat="1">
      <c r="C82" s="389"/>
      <c r="D82" s="389"/>
      <c r="E82" s="484"/>
      <c r="F82" s="484"/>
      <c r="G82" s="484"/>
      <c r="H82" s="484"/>
      <c r="I82" s="484"/>
      <c r="J82" s="484"/>
      <c r="K82" s="482"/>
      <c r="L82" s="483"/>
      <c r="M82" s="389"/>
      <c r="N82" s="389"/>
      <c r="O82" s="389"/>
      <c r="P82" s="389"/>
      <c r="Q82" s="389"/>
      <c r="R82" s="474"/>
      <c r="S82" s="389"/>
      <c r="T82" s="474"/>
      <c r="U82" s="389"/>
      <c r="V82" s="474"/>
      <c r="W82" s="474"/>
      <c r="X82" s="475"/>
      <c r="Y82" s="475"/>
      <c r="Z82" s="475"/>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89"/>
      <c r="AY82" s="389"/>
      <c r="AZ82" s="389"/>
      <c r="BA82" s="389"/>
      <c r="BB82" s="389"/>
    </row>
    <row r="83" spans="3:54" s="362" customFormat="1">
      <c r="C83" s="389"/>
      <c r="D83" s="389"/>
      <c r="E83" s="484"/>
      <c r="F83" s="484"/>
      <c r="G83" s="484"/>
      <c r="H83" s="484"/>
      <c r="I83" s="484"/>
      <c r="J83" s="484"/>
      <c r="K83" s="482"/>
      <c r="L83" s="483"/>
      <c r="M83" s="389"/>
      <c r="N83" s="389"/>
      <c r="O83" s="389"/>
      <c r="P83" s="389"/>
      <c r="Q83" s="389"/>
      <c r="R83" s="474"/>
      <c r="S83" s="389"/>
      <c r="T83" s="474"/>
      <c r="U83" s="389"/>
      <c r="V83" s="474"/>
      <c r="W83" s="474"/>
      <c r="X83" s="475"/>
      <c r="Y83" s="475"/>
      <c r="Z83" s="475"/>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row>
    <row r="84" spans="3:54" s="362" customFormat="1">
      <c r="C84" s="389"/>
      <c r="D84" s="389"/>
      <c r="E84" s="484"/>
      <c r="F84" s="484"/>
      <c r="G84" s="484"/>
      <c r="H84" s="484"/>
      <c r="I84" s="484"/>
      <c r="J84" s="484"/>
      <c r="K84" s="482"/>
      <c r="L84" s="483"/>
      <c r="M84" s="389"/>
      <c r="N84" s="389"/>
      <c r="O84" s="389"/>
      <c r="P84" s="389"/>
      <c r="Q84" s="389"/>
      <c r="R84" s="474"/>
      <c r="S84" s="389"/>
      <c r="T84" s="474"/>
      <c r="U84" s="389"/>
      <c r="V84" s="474"/>
      <c r="W84" s="474"/>
      <c r="X84" s="475"/>
      <c r="Y84" s="475"/>
      <c r="Z84" s="475"/>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row>
    <row r="85" spans="3:54" s="362" customFormat="1">
      <c r="C85" s="389"/>
      <c r="D85" s="389"/>
      <c r="E85" s="484"/>
      <c r="F85" s="484"/>
      <c r="G85" s="484"/>
      <c r="H85" s="484"/>
      <c r="I85" s="484"/>
      <c r="J85" s="484"/>
      <c r="K85" s="482"/>
      <c r="L85" s="483"/>
      <c r="M85" s="389"/>
      <c r="N85" s="389"/>
      <c r="O85" s="389"/>
      <c r="P85" s="389"/>
      <c r="Q85" s="389"/>
      <c r="R85" s="474"/>
      <c r="S85" s="389"/>
      <c r="T85" s="474"/>
      <c r="U85" s="389"/>
      <c r="V85" s="474"/>
      <c r="W85" s="474"/>
      <c r="X85" s="475"/>
      <c r="Y85" s="475"/>
      <c r="Z85" s="475"/>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89"/>
      <c r="AY85" s="389"/>
      <c r="AZ85" s="389"/>
      <c r="BA85" s="389"/>
      <c r="BB85" s="389"/>
    </row>
    <row r="86" spans="3:54" s="362" customFormat="1">
      <c r="C86" s="389"/>
      <c r="D86" s="389"/>
      <c r="E86" s="484"/>
      <c r="F86" s="484"/>
      <c r="G86" s="484"/>
      <c r="H86" s="484"/>
      <c r="I86" s="484"/>
      <c r="J86" s="484"/>
      <c r="K86" s="482"/>
      <c r="L86" s="483"/>
      <c r="M86" s="389"/>
      <c r="N86" s="389"/>
      <c r="O86" s="389"/>
      <c r="P86" s="389"/>
      <c r="Q86" s="389"/>
      <c r="R86" s="474"/>
      <c r="S86" s="389"/>
      <c r="T86" s="474"/>
      <c r="U86" s="389"/>
      <c r="V86" s="474"/>
      <c r="W86" s="474"/>
      <c r="X86" s="475"/>
      <c r="Y86" s="475"/>
      <c r="Z86" s="475"/>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89"/>
      <c r="AY86" s="389"/>
      <c r="AZ86" s="389"/>
      <c r="BA86" s="389"/>
      <c r="BB86" s="389"/>
    </row>
    <row r="87" spans="3:54" s="362" customFormat="1">
      <c r="C87" s="389"/>
      <c r="D87" s="389"/>
      <c r="E87" s="484"/>
      <c r="F87" s="484"/>
      <c r="G87" s="484"/>
      <c r="H87" s="484"/>
      <c r="I87" s="484"/>
      <c r="J87" s="484"/>
      <c r="K87" s="482"/>
      <c r="L87" s="483"/>
      <c r="M87" s="389"/>
      <c r="N87" s="389"/>
      <c r="O87" s="389"/>
      <c r="P87" s="389"/>
      <c r="Q87" s="389"/>
      <c r="R87" s="474"/>
      <c r="S87" s="389"/>
      <c r="T87" s="474"/>
      <c r="U87" s="389"/>
      <c r="V87" s="474"/>
      <c r="W87" s="474"/>
      <c r="X87" s="475"/>
      <c r="Y87" s="475"/>
      <c r="Z87" s="475"/>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row>
    <row r="88" spans="3:54" s="362" customFormat="1">
      <c r="C88" s="389"/>
      <c r="D88" s="389"/>
      <c r="E88" s="484"/>
      <c r="F88" s="484"/>
      <c r="G88" s="484"/>
      <c r="H88" s="484"/>
      <c r="I88" s="484"/>
      <c r="J88" s="484"/>
      <c r="K88" s="482"/>
      <c r="L88" s="483"/>
      <c r="M88" s="389"/>
      <c r="N88" s="389"/>
      <c r="O88" s="389"/>
      <c r="P88" s="389"/>
      <c r="Q88" s="389"/>
      <c r="R88" s="474"/>
      <c r="S88" s="389"/>
      <c r="T88" s="474"/>
      <c r="U88" s="389"/>
      <c r="V88" s="474"/>
      <c r="W88" s="474"/>
      <c r="X88" s="475"/>
      <c r="Y88" s="475"/>
      <c r="Z88" s="475"/>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89"/>
      <c r="AY88" s="389"/>
      <c r="AZ88" s="389"/>
      <c r="BA88" s="389"/>
      <c r="BB88" s="389"/>
    </row>
    <row r="89" spans="3:54" s="362" customFormat="1">
      <c r="C89" s="389"/>
      <c r="D89" s="389"/>
      <c r="E89" s="484"/>
      <c r="F89" s="484"/>
      <c r="G89" s="484"/>
      <c r="H89" s="484"/>
      <c r="I89" s="484"/>
      <c r="J89" s="484"/>
      <c r="K89" s="482"/>
      <c r="L89" s="483"/>
      <c r="M89" s="389"/>
      <c r="N89" s="389"/>
      <c r="O89" s="389"/>
      <c r="P89" s="389"/>
      <c r="Q89" s="389"/>
      <c r="R89" s="474"/>
      <c r="S89" s="389"/>
      <c r="T89" s="474"/>
      <c r="U89" s="389"/>
      <c r="V89" s="474"/>
      <c r="W89" s="474"/>
      <c r="X89" s="475"/>
      <c r="Y89" s="475"/>
      <c r="Z89" s="475"/>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89"/>
      <c r="AY89" s="389"/>
      <c r="AZ89" s="389"/>
      <c r="BA89" s="389"/>
      <c r="BB89" s="389"/>
    </row>
    <row r="90" spans="3:54" s="362" customFormat="1">
      <c r="C90" s="389"/>
      <c r="D90" s="389"/>
      <c r="E90" s="484"/>
      <c r="F90" s="484"/>
      <c r="G90" s="484"/>
      <c r="H90" s="484"/>
      <c r="I90" s="484"/>
      <c r="J90" s="484"/>
      <c r="K90" s="482"/>
      <c r="L90" s="483"/>
      <c r="M90" s="389"/>
      <c r="N90" s="389"/>
      <c r="O90" s="389"/>
      <c r="P90" s="389"/>
      <c r="Q90" s="389"/>
      <c r="R90" s="474"/>
      <c r="S90" s="389"/>
      <c r="T90" s="474"/>
      <c r="U90" s="389"/>
      <c r="V90" s="474"/>
      <c r="W90" s="474"/>
      <c r="X90" s="475"/>
      <c r="Y90" s="475"/>
      <c r="Z90" s="475"/>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389"/>
      <c r="BA90" s="389"/>
      <c r="BB90" s="389"/>
    </row>
    <row r="91" spans="3:54" s="362" customFormat="1">
      <c r="C91" s="389"/>
      <c r="D91" s="389"/>
      <c r="E91" s="484"/>
      <c r="F91" s="484"/>
      <c r="G91" s="484"/>
      <c r="H91" s="484"/>
      <c r="I91" s="484"/>
      <c r="J91" s="484"/>
      <c r="K91" s="482"/>
      <c r="L91" s="483"/>
      <c r="M91" s="389"/>
      <c r="N91" s="389"/>
      <c r="O91" s="389"/>
      <c r="P91" s="389"/>
      <c r="Q91" s="389"/>
      <c r="R91" s="474"/>
      <c r="S91" s="389"/>
      <c r="T91" s="474"/>
      <c r="U91" s="389"/>
      <c r="V91" s="474"/>
      <c r="W91" s="474"/>
      <c r="X91" s="475"/>
      <c r="Y91" s="475"/>
      <c r="Z91" s="475"/>
      <c r="AA91" s="389"/>
      <c r="AB91" s="389"/>
      <c r="AC91" s="389"/>
      <c r="AD91" s="389"/>
      <c r="AE91" s="389"/>
      <c r="AF91" s="389"/>
      <c r="AG91" s="389"/>
      <c r="AH91" s="389"/>
      <c r="AI91" s="389"/>
      <c r="AJ91" s="389"/>
      <c r="AK91" s="389"/>
      <c r="AL91" s="389"/>
      <c r="AM91" s="389"/>
      <c r="AN91" s="389"/>
      <c r="AO91" s="389"/>
      <c r="AP91" s="389"/>
      <c r="AQ91" s="389"/>
      <c r="AR91" s="389"/>
      <c r="AS91" s="389"/>
      <c r="AT91" s="389"/>
      <c r="AU91" s="389"/>
      <c r="AV91" s="389"/>
      <c r="AW91" s="389"/>
      <c r="AX91" s="389"/>
      <c r="AY91" s="389"/>
      <c r="AZ91" s="389"/>
      <c r="BA91" s="389"/>
      <c r="BB91" s="389"/>
    </row>
    <row r="92" spans="3:54" s="362" customFormat="1">
      <c r="C92" s="389"/>
      <c r="D92" s="389"/>
      <c r="E92" s="484"/>
      <c r="F92" s="484"/>
      <c r="G92" s="484"/>
      <c r="H92" s="484"/>
      <c r="I92" s="484"/>
      <c r="J92" s="484"/>
      <c r="K92" s="482"/>
      <c r="L92" s="483"/>
      <c r="M92" s="389"/>
      <c r="N92" s="389"/>
      <c r="O92" s="389"/>
      <c r="P92" s="389"/>
      <c r="Q92" s="389"/>
      <c r="R92" s="474"/>
      <c r="S92" s="389"/>
      <c r="T92" s="474"/>
      <c r="U92" s="389"/>
      <c r="V92" s="474"/>
      <c r="W92" s="474"/>
      <c r="X92" s="475"/>
      <c r="Y92" s="475"/>
      <c r="Z92" s="475"/>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89"/>
      <c r="AY92" s="389"/>
      <c r="AZ92" s="389"/>
      <c r="BA92" s="389"/>
      <c r="BB92" s="389"/>
    </row>
    <row r="93" spans="3:54" s="362" customFormat="1">
      <c r="C93" s="389"/>
      <c r="D93" s="389"/>
      <c r="E93" s="484"/>
      <c r="F93" s="484"/>
      <c r="G93" s="484"/>
      <c r="H93" s="484"/>
      <c r="I93" s="484"/>
      <c r="J93" s="484"/>
      <c r="K93" s="482"/>
      <c r="L93" s="483"/>
      <c r="M93" s="389"/>
      <c r="N93" s="389"/>
      <c r="O93" s="389"/>
      <c r="P93" s="389"/>
      <c r="Q93" s="389"/>
      <c r="R93" s="474"/>
      <c r="S93" s="389"/>
      <c r="T93" s="474"/>
      <c r="U93" s="389"/>
      <c r="V93" s="474"/>
      <c r="W93" s="474"/>
      <c r="X93" s="475"/>
      <c r="Y93" s="475"/>
      <c r="Z93" s="475"/>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row>
    <row r="94" spans="3:54" s="362" customFormat="1">
      <c r="C94" s="389"/>
      <c r="D94" s="389"/>
      <c r="E94" s="484"/>
      <c r="F94" s="484"/>
      <c r="G94" s="484"/>
      <c r="H94" s="484"/>
      <c r="I94" s="484"/>
      <c r="J94" s="484"/>
      <c r="K94" s="482"/>
      <c r="L94" s="483"/>
      <c r="M94" s="389"/>
      <c r="N94" s="389"/>
      <c r="O94" s="389"/>
      <c r="P94" s="389"/>
      <c r="Q94" s="389"/>
      <c r="R94" s="474"/>
      <c r="S94" s="389"/>
      <c r="T94" s="474"/>
      <c r="U94" s="389"/>
      <c r="V94" s="474"/>
      <c r="W94" s="474"/>
      <c r="X94" s="475"/>
      <c r="Y94" s="475"/>
      <c r="Z94" s="475"/>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89"/>
      <c r="AZ94" s="389"/>
      <c r="BA94" s="389"/>
      <c r="BB94" s="389"/>
    </row>
    <row r="95" spans="3:54" s="362" customFormat="1">
      <c r="C95" s="389"/>
      <c r="D95" s="389"/>
      <c r="E95" s="484"/>
      <c r="F95" s="484"/>
      <c r="G95" s="484"/>
      <c r="H95" s="484"/>
      <c r="I95" s="484"/>
      <c r="J95" s="484"/>
      <c r="K95" s="482"/>
      <c r="L95" s="483"/>
      <c r="M95" s="389"/>
      <c r="N95" s="389"/>
      <c r="O95" s="389"/>
      <c r="P95" s="389"/>
      <c r="Q95" s="389"/>
      <c r="R95" s="474"/>
      <c r="S95" s="389"/>
      <c r="T95" s="474"/>
      <c r="U95" s="389"/>
      <c r="V95" s="474"/>
      <c r="W95" s="474"/>
      <c r="X95" s="475"/>
      <c r="Y95" s="475"/>
      <c r="Z95" s="475"/>
      <c r="AA95" s="389"/>
      <c r="AB95" s="389"/>
      <c r="AC95" s="389"/>
      <c r="AD95" s="389"/>
      <c r="AE95" s="389"/>
      <c r="AF95" s="389"/>
      <c r="AG95" s="389"/>
      <c r="AH95" s="389"/>
      <c r="AI95" s="389"/>
      <c r="AJ95" s="389"/>
      <c r="AK95" s="389"/>
      <c r="AL95" s="389"/>
      <c r="AM95" s="389"/>
      <c r="AN95" s="389"/>
      <c r="AO95" s="389"/>
      <c r="AP95" s="389"/>
      <c r="AQ95" s="389"/>
      <c r="AR95" s="389"/>
      <c r="AS95" s="389"/>
      <c r="AT95" s="389"/>
      <c r="AU95" s="389"/>
      <c r="AV95" s="389"/>
      <c r="AW95" s="389"/>
      <c r="AX95" s="389"/>
      <c r="AY95" s="389"/>
      <c r="AZ95" s="389"/>
      <c r="BA95" s="389"/>
      <c r="BB95" s="389"/>
    </row>
    <row r="96" spans="3:54" s="362" customFormat="1">
      <c r="C96" s="389"/>
      <c r="D96" s="389"/>
      <c r="E96" s="484"/>
      <c r="F96" s="484"/>
      <c r="G96" s="484"/>
      <c r="H96" s="484"/>
      <c r="I96" s="484"/>
      <c r="J96" s="484"/>
      <c r="K96" s="482"/>
      <c r="L96" s="483"/>
      <c r="M96" s="389"/>
      <c r="N96" s="389"/>
      <c r="O96" s="389"/>
      <c r="P96" s="389"/>
      <c r="Q96" s="389"/>
      <c r="R96" s="474"/>
      <c r="S96" s="389"/>
      <c r="T96" s="474"/>
      <c r="U96" s="389"/>
      <c r="V96" s="474"/>
      <c r="W96" s="474"/>
      <c r="X96" s="475"/>
      <c r="Y96" s="475"/>
      <c r="Z96" s="475"/>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389"/>
      <c r="AX96" s="389"/>
      <c r="AY96" s="389"/>
      <c r="AZ96" s="389"/>
      <c r="BA96" s="389"/>
      <c r="BB96" s="389"/>
    </row>
    <row r="97" spans="1:54">
      <c r="C97" s="389"/>
      <c r="D97" s="389"/>
      <c r="E97" s="484"/>
      <c r="F97" s="484"/>
      <c r="G97" s="484"/>
      <c r="H97" s="484"/>
      <c r="I97" s="484"/>
      <c r="J97" s="484"/>
      <c r="K97" s="482"/>
      <c r="L97" s="483"/>
      <c r="M97" s="389"/>
      <c r="N97" s="389"/>
      <c r="O97" s="389"/>
      <c r="P97" s="389"/>
      <c r="Q97" s="389"/>
      <c r="R97" s="474"/>
      <c r="S97" s="389"/>
      <c r="T97" s="474"/>
      <c r="U97" s="389"/>
      <c r="V97" s="474"/>
      <c r="W97" s="474"/>
      <c r="X97" s="475"/>
      <c r="Y97" s="475"/>
      <c r="Z97" s="475"/>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389"/>
      <c r="AY97" s="389"/>
      <c r="AZ97" s="389"/>
      <c r="BA97" s="389"/>
      <c r="BB97" s="389"/>
    </row>
    <row r="98" spans="1:54">
      <c r="C98" s="389"/>
      <c r="D98" s="389"/>
      <c r="E98" s="484"/>
      <c r="F98" s="484"/>
      <c r="G98" s="484"/>
      <c r="H98" s="484"/>
      <c r="I98" s="484"/>
      <c r="J98" s="484"/>
      <c r="K98" s="482"/>
      <c r="L98" s="483"/>
      <c r="M98" s="389"/>
      <c r="N98" s="389"/>
      <c r="O98" s="389"/>
      <c r="P98" s="389"/>
      <c r="Q98" s="389"/>
      <c r="R98" s="474"/>
      <c r="S98" s="389"/>
      <c r="T98" s="474"/>
      <c r="U98" s="389"/>
      <c r="V98" s="474"/>
      <c r="W98" s="474"/>
      <c r="X98" s="475"/>
      <c r="Y98" s="475"/>
      <c r="Z98" s="475"/>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389"/>
      <c r="AX98" s="389"/>
      <c r="AY98" s="389"/>
      <c r="AZ98" s="389"/>
      <c r="BA98" s="389"/>
      <c r="BB98" s="389"/>
    </row>
    <row r="99" spans="1:54">
      <c r="C99" s="389"/>
      <c r="D99" s="389"/>
      <c r="E99" s="484"/>
      <c r="F99" s="484"/>
      <c r="G99" s="484"/>
      <c r="H99" s="484"/>
      <c r="I99" s="484"/>
      <c r="J99" s="484"/>
      <c r="K99" s="482"/>
      <c r="L99" s="483"/>
      <c r="M99" s="389"/>
      <c r="N99" s="389"/>
      <c r="O99" s="389"/>
      <c r="P99" s="389"/>
      <c r="Q99" s="389"/>
      <c r="R99" s="474"/>
      <c r="S99" s="389"/>
      <c r="T99" s="474"/>
      <c r="U99" s="389"/>
      <c r="V99" s="474"/>
      <c r="W99" s="474"/>
      <c r="X99" s="475"/>
      <c r="Y99" s="475"/>
      <c r="Z99" s="475"/>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89"/>
      <c r="AY99" s="389"/>
      <c r="AZ99" s="389"/>
      <c r="BA99" s="389"/>
      <c r="BB99" s="389"/>
    </row>
    <row r="100" spans="1:54">
      <c r="A100" s="363"/>
      <c r="C100" s="389"/>
      <c r="D100" s="389"/>
      <c r="E100" s="484"/>
      <c r="F100" s="484"/>
      <c r="G100" s="484"/>
      <c r="H100" s="484"/>
      <c r="I100" s="484"/>
      <c r="J100" s="484"/>
      <c r="K100" s="482"/>
      <c r="L100" s="483"/>
      <c r="M100" s="389"/>
      <c r="N100" s="389"/>
      <c r="O100" s="389"/>
      <c r="P100" s="389"/>
      <c r="Q100" s="389"/>
      <c r="R100" s="474"/>
      <c r="S100" s="389"/>
      <c r="T100" s="474"/>
      <c r="U100" s="389"/>
      <c r="V100" s="474"/>
      <c r="W100" s="474"/>
      <c r="X100" s="475"/>
      <c r="Y100" s="475"/>
      <c r="Z100" s="475"/>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row>
    <row r="101" spans="1:54">
      <c r="A101" s="363"/>
      <c r="C101" s="389"/>
      <c r="D101" s="389"/>
      <c r="E101" s="484"/>
      <c r="F101" s="484"/>
      <c r="G101" s="484"/>
      <c r="H101" s="484"/>
      <c r="I101" s="484"/>
      <c r="J101" s="484"/>
      <c r="K101" s="482"/>
      <c r="L101" s="483"/>
      <c r="M101" s="389"/>
      <c r="N101" s="389"/>
      <c r="O101" s="389"/>
      <c r="P101" s="389"/>
      <c r="Q101" s="389"/>
      <c r="R101" s="474"/>
      <c r="S101" s="389"/>
      <c r="T101" s="474"/>
      <c r="U101" s="389"/>
      <c r="V101" s="474"/>
      <c r="W101" s="474"/>
      <c r="X101" s="475"/>
      <c r="Y101" s="475"/>
      <c r="Z101" s="475"/>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89"/>
      <c r="AY101" s="389"/>
      <c r="AZ101" s="389"/>
      <c r="BA101" s="389"/>
      <c r="BB101" s="389"/>
    </row>
    <row r="102" spans="1:54">
      <c r="A102" s="363"/>
      <c r="C102" s="389"/>
      <c r="D102" s="389"/>
      <c r="E102" s="484"/>
      <c r="F102" s="484"/>
      <c r="G102" s="484"/>
      <c r="H102" s="484"/>
      <c r="I102" s="484"/>
      <c r="J102" s="484"/>
      <c r="K102" s="482"/>
      <c r="L102" s="483"/>
      <c r="M102" s="389"/>
      <c r="N102" s="389"/>
      <c r="O102" s="389"/>
      <c r="P102" s="389"/>
      <c r="Q102" s="389"/>
      <c r="R102" s="474"/>
      <c r="S102" s="389"/>
      <c r="T102" s="474"/>
      <c r="U102" s="389"/>
      <c r="V102" s="474"/>
      <c r="W102" s="474"/>
      <c r="X102" s="475"/>
      <c r="Y102" s="475"/>
      <c r="Z102" s="475"/>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89"/>
      <c r="AY102" s="389"/>
      <c r="AZ102" s="389"/>
      <c r="BA102" s="389"/>
      <c r="BB102" s="389"/>
    </row>
    <row r="103" spans="1:54">
      <c r="A103" s="363"/>
      <c r="C103" s="389"/>
      <c r="D103" s="389"/>
      <c r="E103" s="484"/>
      <c r="F103" s="484"/>
      <c r="G103" s="484"/>
      <c r="H103" s="484"/>
      <c r="I103" s="484"/>
      <c r="J103" s="484"/>
      <c r="K103" s="482"/>
      <c r="L103" s="483"/>
      <c r="M103" s="389"/>
      <c r="N103" s="389"/>
      <c r="O103" s="389"/>
      <c r="P103" s="389"/>
      <c r="Q103" s="389"/>
      <c r="R103" s="474"/>
      <c r="S103" s="389"/>
      <c r="T103" s="474"/>
      <c r="U103" s="389"/>
      <c r="V103" s="474"/>
      <c r="W103" s="474"/>
      <c r="X103" s="475"/>
      <c r="Y103" s="475"/>
      <c r="Z103" s="475"/>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89"/>
      <c r="AY103" s="389"/>
      <c r="AZ103" s="389"/>
      <c r="BA103" s="389"/>
      <c r="BB103" s="389"/>
    </row>
    <row r="104" spans="1:54">
      <c r="A104" s="363"/>
      <c r="C104" s="389"/>
      <c r="D104" s="389"/>
      <c r="E104" s="484"/>
      <c r="F104" s="484"/>
      <c r="G104" s="484"/>
      <c r="H104" s="484"/>
      <c r="I104" s="484"/>
      <c r="J104" s="484"/>
      <c r="K104" s="482"/>
      <c r="L104" s="483"/>
      <c r="M104" s="389"/>
      <c r="N104" s="389"/>
      <c r="O104" s="389"/>
      <c r="P104" s="389"/>
      <c r="Q104" s="389"/>
      <c r="R104" s="474"/>
      <c r="S104" s="389"/>
      <c r="T104" s="474"/>
      <c r="U104" s="389"/>
      <c r="V104" s="474"/>
      <c r="W104" s="474"/>
      <c r="X104" s="475"/>
      <c r="Y104" s="475"/>
      <c r="Z104" s="475"/>
      <c r="AA104" s="389"/>
      <c r="AB104" s="389"/>
      <c r="AC104" s="389"/>
      <c r="AD104" s="389"/>
      <c r="AE104" s="389"/>
      <c r="AF104" s="389"/>
      <c r="AG104" s="389"/>
      <c r="AH104" s="389"/>
      <c r="AI104" s="389"/>
      <c r="AJ104" s="389"/>
      <c r="AK104" s="389"/>
      <c r="AL104" s="389"/>
      <c r="AM104" s="389"/>
      <c r="AN104" s="389"/>
      <c r="AO104" s="389"/>
      <c r="AP104" s="389"/>
      <c r="AQ104" s="389"/>
      <c r="AR104" s="389"/>
      <c r="AS104" s="389"/>
      <c r="AT104" s="389"/>
      <c r="AU104" s="389"/>
      <c r="AV104" s="389"/>
      <c r="AW104" s="389"/>
      <c r="AX104" s="389"/>
      <c r="AY104" s="389"/>
      <c r="AZ104" s="389"/>
      <c r="BA104" s="389"/>
      <c r="BB104" s="389"/>
    </row>
    <row r="105" spans="1:54">
      <c r="A105" s="363"/>
      <c r="C105" s="389"/>
      <c r="D105" s="389"/>
      <c r="E105" s="484"/>
      <c r="F105" s="484"/>
      <c r="G105" s="484"/>
      <c r="H105" s="484"/>
      <c r="I105" s="484"/>
      <c r="J105" s="484"/>
      <c r="K105" s="482"/>
      <c r="L105" s="483"/>
      <c r="M105" s="389"/>
      <c r="N105" s="389"/>
      <c r="O105" s="389"/>
      <c r="P105" s="389"/>
      <c r="Q105" s="389"/>
      <c r="R105" s="474"/>
      <c r="S105" s="389"/>
      <c r="T105" s="474"/>
      <c r="U105" s="389"/>
      <c r="V105" s="474"/>
      <c r="W105" s="474"/>
      <c r="X105" s="475"/>
      <c r="Y105" s="475"/>
      <c r="Z105" s="475"/>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485"/>
    </row>
    <row r="106" spans="1:54">
      <c r="A106" s="363"/>
      <c r="C106" s="363"/>
      <c r="D106" s="363"/>
      <c r="E106" s="484"/>
      <c r="F106" s="484"/>
      <c r="G106" s="484"/>
      <c r="H106" s="484"/>
      <c r="I106" s="484"/>
      <c r="J106" s="484"/>
      <c r="K106" s="486"/>
      <c r="L106" s="487"/>
      <c r="M106" s="363"/>
      <c r="O106" s="363"/>
      <c r="P106" s="363"/>
      <c r="R106" s="365"/>
      <c r="T106" s="365"/>
      <c r="V106" s="365"/>
      <c r="W106" s="365"/>
      <c r="X106" s="366"/>
      <c r="Y106" s="366"/>
      <c r="Z106" s="366"/>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421"/>
    </row>
    <row r="107" spans="1:54">
      <c r="A107" s="363"/>
      <c r="C107" s="363"/>
      <c r="D107" s="363"/>
      <c r="E107" s="484"/>
      <c r="F107" s="484"/>
      <c r="G107" s="484"/>
      <c r="H107" s="484"/>
      <c r="I107" s="484"/>
      <c r="J107" s="484"/>
      <c r="K107" s="486"/>
      <c r="L107" s="487"/>
      <c r="M107" s="363"/>
      <c r="O107" s="363"/>
      <c r="P107" s="363"/>
      <c r="R107" s="365"/>
      <c r="T107" s="365"/>
      <c r="V107" s="365"/>
      <c r="W107" s="365"/>
      <c r="X107" s="366"/>
      <c r="Y107" s="366"/>
      <c r="Z107" s="366"/>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421"/>
    </row>
    <row r="108" spans="1:54">
      <c r="A108" s="363"/>
      <c r="C108" s="363"/>
      <c r="D108" s="363"/>
      <c r="E108" s="484"/>
      <c r="F108" s="484"/>
      <c r="G108" s="484"/>
      <c r="H108" s="484"/>
      <c r="I108" s="484"/>
      <c r="J108" s="484"/>
      <c r="K108" s="486"/>
      <c r="L108" s="487"/>
      <c r="M108" s="363"/>
      <c r="O108" s="363"/>
      <c r="P108" s="363"/>
      <c r="R108" s="365"/>
      <c r="T108" s="365"/>
      <c r="V108" s="365"/>
      <c r="W108" s="365"/>
      <c r="X108" s="366"/>
      <c r="Y108" s="366"/>
      <c r="Z108" s="366"/>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421"/>
    </row>
    <row r="109" spans="1:54">
      <c r="A109" s="363"/>
      <c r="C109" s="363"/>
      <c r="D109" s="363"/>
      <c r="E109" s="484"/>
      <c r="F109" s="484"/>
      <c r="G109" s="484"/>
      <c r="H109" s="484"/>
      <c r="I109" s="484"/>
      <c r="J109" s="484"/>
      <c r="K109" s="486"/>
      <c r="L109" s="487"/>
      <c r="M109" s="363"/>
      <c r="O109" s="363"/>
      <c r="P109" s="363"/>
      <c r="R109" s="365"/>
      <c r="T109" s="365"/>
      <c r="V109" s="365"/>
      <c r="W109" s="365"/>
      <c r="X109" s="366"/>
      <c r="Y109" s="366"/>
      <c r="Z109" s="366"/>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421"/>
    </row>
    <row r="110" spans="1:54">
      <c r="A110" s="363"/>
      <c r="C110" s="363"/>
      <c r="D110" s="363"/>
      <c r="E110" s="484"/>
      <c r="F110" s="484"/>
      <c r="G110" s="484"/>
      <c r="H110" s="484"/>
      <c r="I110" s="484"/>
      <c r="J110" s="484"/>
      <c r="K110" s="486"/>
      <c r="L110" s="487"/>
      <c r="M110" s="363"/>
      <c r="O110" s="363"/>
      <c r="P110" s="363"/>
      <c r="R110" s="365"/>
      <c r="T110" s="365"/>
      <c r="V110" s="365"/>
      <c r="W110" s="365"/>
      <c r="X110" s="366"/>
      <c r="Y110" s="366"/>
      <c r="Z110" s="366"/>
      <c r="AA110" s="363"/>
      <c r="AB110" s="363"/>
      <c r="AC110" s="363"/>
      <c r="AD110" s="36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3"/>
      <c r="BB110" s="421"/>
    </row>
    <row r="111" spans="1:54">
      <c r="E111" s="488"/>
      <c r="F111" s="488"/>
      <c r="G111" s="488"/>
      <c r="H111" s="488"/>
      <c r="I111" s="488"/>
      <c r="J111" s="488"/>
      <c r="K111" s="489"/>
      <c r="L111" s="490"/>
      <c r="BB111" s="421"/>
    </row>
    <row r="112" spans="1:54">
      <c r="E112" s="488"/>
      <c r="F112" s="488"/>
      <c r="G112" s="488"/>
      <c r="H112" s="488"/>
      <c r="I112" s="488"/>
      <c r="J112" s="488"/>
      <c r="K112" s="489"/>
      <c r="L112" s="490"/>
    </row>
    <row r="113" spans="1:54">
      <c r="E113" s="488"/>
      <c r="F113" s="488"/>
      <c r="G113" s="488"/>
      <c r="H113" s="488"/>
      <c r="I113" s="488"/>
      <c r="J113" s="488"/>
      <c r="K113" s="489"/>
      <c r="L113" s="490"/>
    </row>
    <row r="114" spans="1:54">
      <c r="E114" s="488"/>
      <c r="F114" s="488"/>
      <c r="G114" s="488"/>
      <c r="H114" s="488"/>
      <c r="I114" s="488"/>
      <c r="J114" s="488"/>
      <c r="K114" s="489"/>
      <c r="L114" s="490"/>
    </row>
    <row r="115" spans="1:54">
      <c r="E115" s="481"/>
      <c r="F115" s="481"/>
      <c r="G115" s="481"/>
      <c r="H115" s="481"/>
      <c r="I115" s="481"/>
      <c r="J115" s="481"/>
    </row>
    <row r="116" spans="1:54">
      <c r="E116" s="481"/>
      <c r="F116" s="481"/>
      <c r="G116" s="481"/>
      <c r="H116" s="481"/>
      <c r="I116" s="481"/>
      <c r="J116" s="481"/>
    </row>
    <row r="117" spans="1:54" s="492" customFormat="1">
      <c r="A117" s="362"/>
      <c r="B117" s="363"/>
      <c r="C117" s="362"/>
      <c r="D117" s="362"/>
      <c r="E117" s="481"/>
      <c r="F117" s="481"/>
      <c r="G117" s="481"/>
      <c r="H117" s="481"/>
      <c r="I117" s="481"/>
      <c r="J117" s="481"/>
      <c r="L117" s="362"/>
      <c r="M117" s="362"/>
      <c r="N117" s="363"/>
      <c r="O117" s="362"/>
      <c r="P117" s="362"/>
      <c r="Q117" s="363"/>
      <c r="R117" s="452"/>
      <c r="S117" s="363"/>
      <c r="T117" s="452"/>
      <c r="U117" s="363"/>
      <c r="V117" s="452"/>
      <c r="W117" s="452"/>
      <c r="X117" s="491"/>
      <c r="Y117" s="491"/>
      <c r="Z117" s="491"/>
      <c r="AA117" s="362"/>
      <c r="AB117" s="362"/>
      <c r="AC117" s="362"/>
      <c r="AD117" s="362"/>
      <c r="AE117" s="362"/>
      <c r="AF117" s="362"/>
      <c r="AG117" s="362"/>
      <c r="AH117" s="362"/>
      <c r="AI117" s="362"/>
      <c r="AJ117" s="362"/>
      <c r="AK117" s="362"/>
      <c r="AL117" s="362"/>
      <c r="AM117" s="362"/>
      <c r="AN117" s="362"/>
      <c r="AO117" s="362"/>
      <c r="AP117" s="362"/>
      <c r="AQ117" s="362"/>
      <c r="AR117" s="362"/>
      <c r="AS117" s="362"/>
      <c r="AT117" s="362"/>
      <c r="AU117" s="362"/>
      <c r="AV117" s="362"/>
      <c r="AW117" s="362"/>
      <c r="AX117" s="362"/>
      <c r="AY117" s="362"/>
      <c r="AZ117" s="362"/>
      <c r="BA117" s="362"/>
      <c r="BB117" s="362"/>
    </row>
  </sheetData>
  <mergeCells count="64">
    <mergeCell ref="AA11:AB11"/>
    <mergeCell ref="C12:D12"/>
    <mergeCell ref="C13:D13"/>
    <mergeCell ref="C17:D17"/>
    <mergeCell ref="C18:D18"/>
    <mergeCell ref="C29:D29"/>
    <mergeCell ref="C30:D31"/>
    <mergeCell ref="C22:D22"/>
    <mergeCell ref="C2:I2"/>
    <mergeCell ref="C5:V5"/>
    <mergeCell ref="O7:O8"/>
    <mergeCell ref="C19:D19"/>
    <mergeCell ref="C20:D20"/>
    <mergeCell ref="C21:D21"/>
    <mergeCell ref="C23:D23"/>
    <mergeCell ref="C24:D24"/>
    <mergeCell ref="C25:D25"/>
    <mergeCell ref="C27:D27"/>
    <mergeCell ref="C28:D28"/>
    <mergeCell ref="G30:G31"/>
    <mergeCell ref="I30:I31"/>
    <mergeCell ref="O47:V48"/>
    <mergeCell ref="C36:D36"/>
    <mergeCell ref="C40:D40"/>
    <mergeCell ref="C41:D41"/>
    <mergeCell ref="C42:D42"/>
    <mergeCell ref="C43:D43"/>
    <mergeCell ref="M43:M44"/>
    <mergeCell ref="O43:V44"/>
    <mergeCell ref="C44:D44"/>
    <mergeCell ref="C45:D45"/>
    <mergeCell ref="C46:D46"/>
    <mergeCell ref="O46:V46"/>
    <mergeCell ref="C66:D66"/>
    <mergeCell ref="C33:D33"/>
    <mergeCell ref="C34:D34"/>
    <mergeCell ref="M47:M48"/>
    <mergeCell ref="C35:D35"/>
    <mergeCell ref="C61:D61"/>
    <mergeCell ref="C62:D62"/>
    <mergeCell ref="C63:D63"/>
    <mergeCell ref="C64:D64"/>
    <mergeCell ref="C65:D65"/>
    <mergeCell ref="O49:V49"/>
    <mergeCell ref="C50:D50"/>
    <mergeCell ref="C51:D51"/>
    <mergeCell ref="C52:D52"/>
    <mergeCell ref="C59:D59"/>
    <mergeCell ref="AI11:AO12"/>
    <mergeCell ref="AI13:AO15"/>
    <mergeCell ref="C72:D72"/>
    <mergeCell ref="C73:D73"/>
    <mergeCell ref="C74:D74"/>
    <mergeCell ref="G72:K72"/>
    <mergeCell ref="G73:K73"/>
    <mergeCell ref="G74:K74"/>
    <mergeCell ref="C68:D68"/>
    <mergeCell ref="C69:D69"/>
    <mergeCell ref="C70:D70"/>
    <mergeCell ref="C71:D71"/>
    <mergeCell ref="G68:K68"/>
    <mergeCell ref="G70:K70"/>
    <mergeCell ref="G71:K71"/>
    <mergeCell ref="C67:D67"/>
  </mergeCells>
  <dataValidations count="9">
    <dataValidation type="list" allowBlank="1" showInputMessage="1" showErrorMessage="1" sqref="V30:V36 V12:V28 I50:I52 I28:I30 I34:I36 I17:I21 R30:R36 R38:R39 V38:V39 R12:R28 I11:I13 I40:I42 I44:I46 I64:I67" xr:uid="{00000000-0002-0000-1600-000000000000}">
      <formula1>"Y, N"</formula1>
    </dataValidation>
    <dataValidation type="list" allowBlank="1" showInputMessage="1" showErrorMessage="1" sqref="N46:V46" xr:uid="{00000000-0002-0000-1600-000001000000}">
      <formula1>"Industrial, All others"</formula1>
    </dataValidation>
    <dataValidation allowBlank="1" showInputMessage="1" showErrorMessage="1" promptTitle="ISO 21930:2007" prompt="Sustainability in building construction- Environmental declaration of building products, BSi" sqref="C44:D44" xr:uid="{00000000-0002-0000-16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41:D42" xr:uid="{00000000-0002-0000-1600-000003000000}"/>
    <dataValidation allowBlank="1" showInputMessage="1" showErrorMessage="1" promptTitle="EN 15978:2011" prompt="Sustainability of construction works - assessment of environmental performance of buildings - calculation method, BSi" sqref="C30" xr:uid="{00000000-0002-0000-1600-000004000000}"/>
    <dataValidation allowBlank="1" showInputMessage="1" showErrorMessage="1" promptTitle="EN 15804:2012" prompt="Sustainability of construction works - Environmental product declarations - core rules for the product category of construction products, BSi" sqref="C45:D45" xr:uid="{00000000-0002-0000-1600-000005000000}"/>
    <dataValidation allowBlank="1" showErrorMessage="1" promptTitle="CEN/TR 15941:2010" prompt="Sustainability of construction works - Environmental product declarations - Methodology for selection and use of generic data, BSi" sqref="C35:D35" xr:uid="{00000000-0002-0000-1600-000006000000}"/>
    <dataValidation allowBlank="1" showErrorMessage="1" sqref="C52:D52" xr:uid="{00000000-0002-0000-1600-000007000000}"/>
    <dataValidation allowBlank="1" showErrorMessage="1" promptTitle="EN 15804:2012" prompt="Sustainability of construction works - Environmental product declarations - core rules for the product category of construction products, BSi" sqref="C46:D46" xr:uid="{00000000-0002-0000-1600-000008000000}"/>
  </dataValidations>
  <pageMargins left="0.70866141732283472" right="0.70866141732283472" top="0.74803149606299213" bottom="0.74803149606299213" header="0.31496062992125984" footer="0.31496062992125984"/>
  <pageSetup paperSize="9" scale="50" orientation="landscape" verticalDpi="599"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tabColor rgb="FF3D6864"/>
    <pageSetUpPr fitToPage="1"/>
  </sheetPr>
  <dimension ref="A1:BB117"/>
  <sheetViews>
    <sheetView showGridLines="0" topLeftCell="B26" zoomScale="40" zoomScaleNormal="40" workbookViewId="0">
      <selection activeCell="V30" sqref="V30:V36"/>
    </sheetView>
  </sheetViews>
  <sheetFormatPr defaultColWidth="9.140625" defaultRowHeight="15"/>
  <cols>
    <col min="1" max="1" width="4.28515625" style="362" hidden="1" customWidth="1"/>
    <col min="2" max="2" width="4.28515625" style="363" customWidth="1"/>
    <col min="3" max="3" width="68.5703125" style="362" customWidth="1"/>
    <col min="4" max="4" width="7.140625" style="362" bestFit="1" customWidth="1"/>
    <col min="5" max="5" width="7.140625" style="362" hidden="1" customWidth="1"/>
    <col min="6" max="6" width="0.5703125" style="362" customWidth="1"/>
    <col min="7" max="7" width="6" style="362" customWidth="1"/>
    <col min="8" max="8" width="0.5703125" style="362" customWidth="1"/>
    <col min="9" max="9" width="7.42578125" style="362" customWidth="1"/>
    <col min="10" max="10" width="5.28515625" style="362" hidden="1" customWidth="1"/>
    <col min="11" max="11" width="6.7109375" style="492" bestFit="1" customWidth="1"/>
    <col min="12" max="12" width="4.7109375" style="362" hidden="1" customWidth="1"/>
    <col min="13" max="13" width="57.7109375" style="362" bestFit="1" customWidth="1"/>
    <col min="14" max="14" width="0.5703125" style="363" customWidth="1"/>
    <col min="15" max="15" width="5.7109375" style="362" customWidth="1"/>
    <col min="16" max="16" width="5.7109375" style="362" hidden="1" customWidth="1"/>
    <col min="17" max="17" width="0.5703125" style="363" customWidth="1"/>
    <col min="18" max="18" width="9" style="452" customWidth="1"/>
    <col min="19" max="19" width="0.5703125" style="363" customWidth="1"/>
    <col min="20" max="20" width="7.7109375" style="452" bestFit="1" customWidth="1"/>
    <col min="21" max="21" width="0.5703125" style="363" customWidth="1"/>
    <col min="22" max="22" width="7.140625" style="452" bestFit="1" customWidth="1"/>
    <col min="23" max="23" width="3.85546875" style="452" hidden="1" customWidth="1"/>
    <col min="24" max="25" width="9.140625" style="491" hidden="1" customWidth="1"/>
    <col min="26" max="26" width="9.85546875" style="491" hidden="1" customWidth="1"/>
    <col min="27" max="33" width="9.140625" style="362" hidden="1" customWidth="1"/>
    <col min="34" max="16384" width="9.140625" style="362"/>
  </cols>
  <sheetData>
    <row r="1" spans="1:53" ht="15" customHeight="1">
      <c r="C1" s="363"/>
      <c r="D1" s="363"/>
      <c r="E1" s="363"/>
      <c r="F1" s="363"/>
      <c r="G1" s="363"/>
      <c r="H1" s="363"/>
      <c r="I1" s="363"/>
      <c r="J1" s="363"/>
      <c r="K1" s="364"/>
      <c r="L1" s="363"/>
      <c r="M1" s="363"/>
      <c r="O1" s="363"/>
      <c r="P1" s="363"/>
      <c r="R1" s="365"/>
      <c r="T1" s="365"/>
      <c r="V1" s="365"/>
      <c r="W1" s="365"/>
      <c r="X1" s="366"/>
      <c r="Y1" s="366"/>
      <c r="Z1" s="366"/>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row>
    <row r="2" spans="1:53" ht="38.25" customHeight="1">
      <c r="C2" s="887" t="s">
        <v>147</v>
      </c>
      <c r="D2" s="887"/>
      <c r="E2" s="887"/>
      <c r="F2" s="887"/>
      <c r="G2" s="887"/>
      <c r="H2" s="887"/>
      <c r="I2" s="887"/>
      <c r="J2" s="363"/>
      <c r="K2" s="367"/>
      <c r="L2" s="628"/>
      <c r="M2" s="628"/>
      <c r="N2" s="628"/>
      <c r="O2" s="628"/>
      <c r="P2" s="628"/>
      <c r="Q2" s="628"/>
      <c r="R2" s="628"/>
      <c r="S2" s="628"/>
      <c r="T2" s="628"/>
      <c r="U2" s="628"/>
      <c r="V2" s="628"/>
      <c r="W2" s="365"/>
      <c r="X2" s="366"/>
      <c r="Y2" s="366"/>
      <c r="Z2" s="366"/>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row>
    <row r="3" spans="1:53" ht="7.5" customHeight="1" thickBot="1">
      <c r="C3" s="363"/>
      <c r="D3" s="363"/>
      <c r="E3" s="363"/>
      <c r="F3" s="363"/>
      <c r="G3" s="363"/>
      <c r="H3" s="363"/>
      <c r="I3" s="363"/>
      <c r="J3" s="363"/>
      <c r="K3" s="364"/>
      <c r="L3" s="363"/>
      <c r="M3" s="363"/>
      <c r="O3" s="363"/>
      <c r="P3" s="363"/>
      <c r="R3" s="365"/>
      <c r="T3" s="365"/>
      <c r="V3" s="365"/>
      <c r="W3" s="365"/>
      <c r="X3" s="366"/>
      <c r="Y3" s="366"/>
      <c r="Z3" s="366"/>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row>
    <row r="4" spans="1:53" ht="21">
      <c r="C4" s="369" t="s">
        <v>112</v>
      </c>
      <c r="D4" s="189"/>
      <c r="E4" s="189"/>
      <c r="F4" s="189"/>
      <c r="G4" s="189"/>
      <c r="H4" s="189"/>
      <c r="I4" s="189"/>
      <c r="J4" s="189"/>
      <c r="K4" s="190"/>
      <c r="L4" s="189"/>
      <c r="M4" s="189"/>
      <c r="N4" s="189"/>
      <c r="O4" s="189"/>
      <c r="P4" s="189"/>
      <c r="Q4" s="189"/>
      <c r="R4" s="191"/>
      <c r="S4" s="189"/>
      <c r="T4" s="191"/>
      <c r="U4" s="189"/>
      <c r="V4" s="192"/>
      <c r="W4" s="365"/>
      <c r="X4" s="366"/>
      <c r="Y4" s="366"/>
      <c r="Z4" s="366"/>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row>
    <row r="5" spans="1:53" s="374" customFormat="1" ht="112.9" customHeight="1" thickBot="1">
      <c r="A5" s="370"/>
      <c r="B5" s="371"/>
      <c r="C5" s="940" t="s">
        <v>141</v>
      </c>
      <c r="D5" s="941"/>
      <c r="E5" s="941"/>
      <c r="F5" s="941"/>
      <c r="G5" s="941"/>
      <c r="H5" s="941"/>
      <c r="I5" s="941"/>
      <c r="J5" s="941"/>
      <c r="K5" s="941"/>
      <c r="L5" s="941"/>
      <c r="M5" s="941"/>
      <c r="N5" s="941"/>
      <c r="O5" s="941"/>
      <c r="P5" s="941"/>
      <c r="Q5" s="941"/>
      <c r="R5" s="941"/>
      <c r="S5" s="941"/>
      <c r="T5" s="941"/>
      <c r="U5" s="941"/>
      <c r="V5" s="942"/>
      <c r="W5" s="372"/>
      <c r="X5" s="373"/>
      <c r="Y5" s="373"/>
      <c r="Z5" s="37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row>
    <row r="6" spans="1:53" s="374" customFormat="1" ht="7.5" customHeight="1">
      <c r="A6" s="370"/>
      <c r="B6" s="371"/>
      <c r="C6" s="198"/>
      <c r="D6" s="198"/>
      <c r="E6" s="198"/>
      <c r="F6" s="198"/>
      <c r="G6" s="198"/>
      <c r="H6" s="198"/>
      <c r="I6" s="198"/>
      <c r="J6" s="198"/>
      <c r="K6" s="198"/>
      <c r="L6" s="198"/>
      <c r="M6" s="198"/>
      <c r="N6" s="198"/>
      <c r="O6" s="198"/>
      <c r="P6" s="198"/>
      <c r="Q6" s="198"/>
      <c r="R6" s="198"/>
      <c r="S6" s="198"/>
      <c r="T6" s="198"/>
      <c r="U6" s="198"/>
      <c r="V6" s="198"/>
      <c r="W6" s="372"/>
      <c r="X6" s="373"/>
      <c r="Y6" s="373"/>
      <c r="Z6" s="37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row>
    <row r="7" spans="1:53" s="374" customFormat="1" ht="21">
      <c r="B7" s="363"/>
      <c r="C7" s="375" t="s">
        <v>67</v>
      </c>
      <c r="D7" s="363"/>
      <c r="E7" s="363"/>
      <c r="F7" s="363"/>
      <c r="G7" s="363"/>
      <c r="H7" s="363"/>
      <c r="I7" s="363"/>
      <c r="J7" s="363"/>
      <c r="K7" s="364"/>
      <c r="L7" s="363"/>
      <c r="M7" s="375" t="s">
        <v>66</v>
      </c>
      <c r="N7" s="376"/>
      <c r="O7" s="888" t="s">
        <v>47</v>
      </c>
      <c r="P7" s="376"/>
      <c r="Q7" s="376"/>
      <c r="R7" s="377"/>
      <c r="S7" s="376"/>
      <c r="T7" s="377"/>
      <c r="U7" s="376"/>
      <c r="V7" s="377"/>
      <c r="W7" s="378"/>
      <c r="X7" s="366"/>
      <c r="Y7" s="366"/>
      <c r="Z7" s="366"/>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row>
    <row r="8" spans="1:53" s="374" customFormat="1" ht="86.25" customHeight="1" thickBot="1">
      <c r="A8" s="370" t="s">
        <v>29</v>
      </c>
      <c r="B8" s="371"/>
      <c r="C8" s="379" t="s">
        <v>54</v>
      </c>
      <c r="D8" s="380" t="s">
        <v>38</v>
      </c>
      <c r="E8" s="381"/>
      <c r="F8" s="382"/>
      <c r="G8" s="383" t="s">
        <v>52</v>
      </c>
      <c r="H8" s="382"/>
      <c r="I8" s="384" t="s">
        <v>75</v>
      </c>
      <c r="J8" s="385" t="s">
        <v>53</v>
      </c>
      <c r="K8" s="352" t="s">
        <v>76</v>
      </c>
      <c r="L8" s="371" t="s">
        <v>29</v>
      </c>
      <c r="M8" s="386"/>
      <c r="N8" s="387"/>
      <c r="O8" s="889"/>
      <c r="P8" s="387" t="s">
        <v>55</v>
      </c>
      <c r="Q8" s="387"/>
      <c r="R8" s="388" t="s">
        <v>48</v>
      </c>
      <c r="S8" s="387"/>
      <c r="T8" s="383" t="s">
        <v>52</v>
      </c>
      <c r="U8" s="387"/>
      <c r="V8" s="384" t="s">
        <v>51</v>
      </c>
      <c r="W8" s="372"/>
      <c r="X8" s="373"/>
      <c r="Y8" s="373"/>
      <c r="Z8" s="37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row>
    <row r="9" spans="1:53" s="374" customFormat="1" ht="22.5" customHeight="1">
      <c r="A9" s="370"/>
      <c r="B9" s="371"/>
      <c r="C9" s="213"/>
      <c r="D9" s="214"/>
      <c r="E9" s="215"/>
      <c r="F9" s="216"/>
      <c r="G9" s="217"/>
      <c r="H9" s="216"/>
      <c r="I9" s="218"/>
      <c r="J9" s="385"/>
      <c r="K9" s="352"/>
      <c r="L9" s="371"/>
      <c r="M9" s="389"/>
      <c r="N9" s="220"/>
      <c r="O9" s="629"/>
      <c r="P9" s="220"/>
      <c r="Q9" s="220"/>
      <c r="R9" s="222"/>
      <c r="S9" s="220"/>
      <c r="T9" s="217"/>
      <c r="U9" s="220"/>
      <c r="V9" s="218"/>
      <c r="W9" s="372"/>
      <c r="X9" s="373"/>
      <c r="Y9" s="373"/>
      <c r="Z9" s="37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row>
    <row r="10" spans="1:53" s="374" customFormat="1" ht="18.75">
      <c r="A10" s="390">
        <v>2</v>
      </c>
      <c r="B10" s="391"/>
      <c r="C10" s="392" t="s">
        <v>39</v>
      </c>
      <c r="D10" s="363"/>
      <c r="E10" s="363"/>
      <c r="F10" s="393"/>
      <c r="G10" s="394" t="s">
        <v>2</v>
      </c>
      <c r="H10" s="393"/>
      <c r="I10" s="393"/>
      <c r="J10" s="395"/>
      <c r="K10" s="353"/>
      <c r="L10" s="396">
        <v>1</v>
      </c>
      <c r="M10" s="397" t="s">
        <v>78</v>
      </c>
      <c r="N10" s="364"/>
      <c r="O10" s="364"/>
      <c r="P10" s="364"/>
      <c r="Q10" s="364"/>
      <c r="R10" s="378"/>
      <c r="S10" s="364"/>
      <c r="T10" s="378"/>
      <c r="U10" s="364"/>
      <c r="V10" s="398"/>
      <c r="W10" s="399"/>
      <c r="X10" s="400"/>
      <c r="Y10" s="400"/>
      <c r="Z10" s="401"/>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row>
    <row r="11" spans="1:53" s="374" customFormat="1" ht="18.75">
      <c r="B11" s="363"/>
      <c r="C11" s="402" t="s">
        <v>1</v>
      </c>
      <c r="D11" s="403" t="s">
        <v>21</v>
      </c>
      <c r="E11" s="404">
        <v>1</v>
      </c>
      <c r="F11" s="405"/>
      <c r="G11" s="338">
        <f>E11*$A$10</f>
        <v>2</v>
      </c>
      <c r="H11" s="405"/>
      <c r="I11" s="406" t="s">
        <v>49</v>
      </c>
      <c r="J11" s="395">
        <f>IF(I11="Y",G11,0)</f>
        <v>2</v>
      </c>
      <c r="K11" s="354">
        <f>IF(I11="Y",1,0)</f>
        <v>1</v>
      </c>
      <c r="M11" s="392" t="s">
        <v>24</v>
      </c>
      <c r="N11" s="407"/>
      <c r="O11" s="407"/>
      <c r="P11" s="407"/>
      <c r="Q11" s="407"/>
      <c r="R11" s="378"/>
      <c r="S11" s="407"/>
      <c r="T11" s="394" t="s">
        <v>2</v>
      </c>
      <c r="U11" s="407"/>
      <c r="V11" s="398"/>
      <c r="W11" s="399"/>
      <c r="X11" s="366"/>
      <c r="Y11" s="366"/>
      <c r="Z11" s="366"/>
      <c r="AA11" s="890" t="s">
        <v>76</v>
      </c>
      <c r="AB11" s="890"/>
      <c r="AC11" s="363"/>
      <c r="AD11" s="363"/>
      <c r="AE11" s="363"/>
      <c r="AF11" s="363"/>
      <c r="AG11" s="363"/>
      <c r="AH11" s="363"/>
      <c r="AI11" s="809" t="s">
        <v>170</v>
      </c>
      <c r="AJ11" s="809"/>
      <c r="AK11" s="809"/>
      <c r="AL11" s="809"/>
      <c r="AM11" s="809"/>
      <c r="AN11" s="809"/>
      <c r="AO11" s="809"/>
      <c r="AP11" s="363"/>
      <c r="AQ11" s="363"/>
      <c r="AR11" s="363"/>
      <c r="AS11" s="363"/>
      <c r="AT11" s="363"/>
      <c r="AU11" s="363"/>
      <c r="AV11" s="363"/>
      <c r="AW11" s="363"/>
      <c r="AX11" s="363"/>
      <c r="AY11" s="363"/>
      <c r="AZ11" s="363"/>
      <c r="BA11" s="363"/>
    </row>
    <row r="12" spans="1:53" s="374" customFormat="1" ht="15.75">
      <c r="B12" s="363"/>
      <c r="C12" s="891" t="s">
        <v>68</v>
      </c>
      <c r="D12" s="892"/>
      <c r="E12" s="395">
        <v>1</v>
      </c>
      <c r="F12" s="405"/>
      <c r="G12" s="338">
        <f>E12*$A$10</f>
        <v>2</v>
      </c>
      <c r="H12" s="405"/>
      <c r="I12" s="406" t="s">
        <v>49</v>
      </c>
      <c r="J12" s="395">
        <f>IF(I12="Y",G12,0)</f>
        <v>2</v>
      </c>
      <c r="K12" s="355"/>
      <c r="L12" s="408"/>
      <c r="M12" s="631" t="s">
        <v>23</v>
      </c>
      <c r="N12" s="410"/>
      <c r="O12" s="411" t="s">
        <v>21</v>
      </c>
      <c r="P12" s="412">
        <v>2</v>
      </c>
      <c r="Q12" s="410"/>
      <c r="R12" s="627" t="s">
        <v>49</v>
      </c>
      <c r="S12" s="410"/>
      <c r="T12" s="343">
        <f t="shared" ref="T12:T27" si="0">IF(R12="Y",P12*$L$10,"")</f>
        <v>2</v>
      </c>
      <c r="U12" s="410"/>
      <c r="V12" s="642" t="s">
        <v>49</v>
      </c>
      <c r="W12" s="414">
        <f t="shared" ref="W12:W27" si="1">IF(V12="Y", T12, 0)</f>
        <v>2</v>
      </c>
      <c r="X12" s="366">
        <f>IF(OR(R12="N",W12&gt;0),1,0)</f>
        <v>1</v>
      </c>
      <c r="Y12" s="366"/>
      <c r="Z12" s="366"/>
      <c r="AA12" s="415">
        <f>K11</f>
        <v>1</v>
      </c>
      <c r="AB12" s="363"/>
      <c r="AC12" s="363"/>
      <c r="AD12" s="363"/>
      <c r="AE12" s="363"/>
      <c r="AF12" s="363"/>
      <c r="AG12" s="363"/>
      <c r="AH12" s="363"/>
      <c r="AI12" s="809"/>
      <c r="AJ12" s="809"/>
      <c r="AK12" s="809"/>
      <c r="AL12" s="809"/>
      <c r="AM12" s="809"/>
      <c r="AN12" s="809"/>
      <c r="AO12" s="809"/>
      <c r="AP12" s="363"/>
      <c r="AQ12" s="363"/>
      <c r="AR12" s="363"/>
      <c r="AS12" s="363"/>
      <c r="AT12" s="363"/>
      <c r="AU12" s="363"/>
      <c r="AV12" s="363"/>
      <c r="AW12" s="363"/>
      <c r="AX12" s="363"/>
      <c r="AY12" s="363"/>
      <c r="AZ12" s="363"/>
      <c r="BA12" s="363"/>
    </row>
    <row r="13" spans="1:53" s="374" customFormat="1" ht="15.75">
      <c r="B13" s="363"/>
      <c r="C13" s="893" t="s">
        <v>69</v>
      </c>
      <c r="D13" s="893"/>
      <c r="E13" s="395">
        <v>2</v>
      </c>
      <c r="F13" s="405"/>
      <c r="G13" s="338">
        <f>E13*$A$10</f>
        <v>4</v>
      </c>
      <c r="H13" s="405"/>
      <c r="I13" s="406" t="s">
        <v>49</v>
      </c>
      <c r="J13" s="395">
        <f>IF(I13="Y",G13,0)</f>
        <v>4</v>
      </c>
      <c r="K13" s="355"/>
      <c r="L13" s="408"/>
      <c r="M13" s="631" t="s">
        <v>9</v>
      </c>
      <c r="N13" s="405"/>
      <c r="O13" s="411" t="s">
        <v>21</v>
      </c>
      <c r="P13" s="412">
        <v>2</v>
      </c>
      <c r="Q13" s="405"/>
      <c r="R13" s="627" t="s">
        <v>49</v>
      </c>
      <c r="S13" s="405"/>
      <c r="T13" s="343">
        <f t="shared" si="0"/>
        <v>2</v>
      </c>
      <c r="U13" s="405"/>
      <c r="V13" s="642" t="s">
        <v>49</v>
      </c>
      <c r="W13" s="414">
        <f t="shared" si="1"/>
        <v>2</v>
      </c>
      <c r="X13" s="366">
        <f>IF(OR(R13="N",W13&gt;0),1,0)</f>
        <v>1</v>
      </c>
      <c r="Y13" s="366"/>
      <c r="Z13" s="416"/>
      <c r="AA13" s="417">
        <f>K17</f>
        <v>1</v>
      </c>
      <c r="AB13" s="363"/>
      <c r="AC13" s="363"/>
      <c r="AD13" s="363"/>
      <c r="AE13" s="363"/>
      <c r="AF13" s="363"/>
      <c r="AG13" s="363"/>
      <c r="AH13" s="363"/>
      <c r="AI13" s="810" t="s">
        <v>171</v>
      </c>
      <c r="AJ13" s="810"/>
      <c r="AK13" s="810"/>
      <c r="AL13" s="810"/>
      <c r="AM13" s="810"/>
      <c r="AN13" s="810"/>
      <c r="AO13" s="810"/>
      <c r="AP13" s="363"/>
      <c r="AQ13" s="363"/>
      <c r="AR13" s="363"/>
      <c r="AS13" s="363"/>
      <c r="AT13" s="363"/>
      <c r="AU13" s="363"/>
      <c r="AV13" s="363"/>
      <c r="AW13" s="363"/>
      <c r="AX13" s="363"/>
      <c r="AY13" s="363"/>
      <c r="AZ13" s="363"/>
      <c r="BA13" s="363"/>
    </row>
    <row r="14" spans="1:53" s="374" customFormat="1" ht="15.75">
      <c r="B14" s="363"/>
      <c r="C14" s="363"/>
      <c r="D14" s="418" t="s">
        <v>56</v>
      </c>
      <c r="E14" s="389"/>
      <c r="F14" s="359"/>
      <c r="G14" s="344">
        <f>SUM(G11:G13)</f>
        <v>8</v>
      </c>
      <c r="H14" s="359"/>
      <c r="I14" s="345">
        <f>SUM(J11:J13)</f>
        <v>8</v>
      </c>
      <c r="J14" s="419"/>
      <c r="K14" s="355"/>
      <c r="L14" s="408"/>
      <c r="M14" s="631" t="s">
        <v>6</v>
      </c>
      <c r="N14" s="405"/>
      <c r="O14" s="420"/>
      <c r="P14" s="412">
        <v>2</v>
      </c>
      <c r="Q14" s="405"/>
      <c r="R14" s="627" t="s">
        <v>49</v>
      </c>
      <c r="S14" s="405"/>
      <c r="T14" s="343">
        <f t="shared" si="0"/>
        <v>2</v>
      </c>
      <c r="U14" s="405"/>
      <c r="V14" s="642" t="s">
        <v>49</v>
      </c>
      <c r="W14" s="414">
        <f t="shared" si="1"/>
        <v>2</v>
      </c>
      <c r="X14" s="366"/>
      <c r="Y14" s="366"/>
      <c r="Z14" s="416"/>
      <c r="AA14" s="417">
        <f>K28</f>
        <v>1</v>
      </c>
      <c r="AB14" s="363"/>
      <c r="AC14" s="363"/>
      <c r="AD14" s="363"/>
      <c r="AE14" s="363"/>
      <c r="AF14" s="363"/>
      <c r="AG14" s="363"/>
      <c r="AH14" s="363"/>
      <c r="AI14" s="810"/>
      <c r="AJ14" s="810"/>
      <c r="AK14" s="810"/>
      <c r="AL14" s="810"/>
      <c r="AM14" s="810"/>
      <c r="AN14" s="810"/>
      <c r="AO14" s="810"/>
      <c r="AP14" s="363"/>
      <c r="AQ14" s="363"/>
      <c r="AR14" s="363"/>
      <c r="AS14" s="363"/>
      <c r="AT14" s="363"/>
      <c r="AU14" s="363"/>
      <c r="AV14" s="363"/>
      <c r="AW14" s="363"/>
      <c r="AX14" s="363"/>
      <c r="AY14" s="363"/>
      <c r="AZ14" s="363"/>
      <c r="BA14" s="363"/>
    </row>
    <row r="15" spans="1:53" s="374" customFormat="1" ht="15.75">
      <c r="B15" s="363"/>
      <c r="C15" s="421"/>
      <c r="D15" s="421"/>
      <c r="E15" s="421"/>
      <c r="F15" s="421"/>
      <c r="G15" s="421"/>
      <c r="H15" s="421"/>
      <c r="I15" s="421"/>
      <c r="J15" s="421"/>
      <c r="K15" s="355"/>
      <c r="L15" s="408"/>
      <c r="M15" s="631" t="s">
        <v>14</v>
      </c>
      <c r="N15" s="405"/>
      <c r="O15" s="411" t="s">
        <v>21</v>
      </c>
      <c r="P15" s="412">
        <v>2</v>
      </c>
      <c r="Q15" s="405"/>
      <c r="R15" s="627" t="s">
        <v>49</v>
      </c>
      <c r="S15" s="405"/>
      <c r="T15" s="343">
        <f t="shared" si="0"/>
        <v>2</v>
      </c>
      <c r="U15" s="405"/>
      <c r="V15" s="642" t="s">
        <v>49</v>
      </c>
      <c r="W15" s="414">
        <f t="shared" si="1"/>
        <v>2</v>
      </c>
      <c r="X15" s="366">
        <f>IF(OR(R15="N",W15&gt;0),1,0)</f>
        <v>1</v>
      </c>
      <c r="Y15" s="366"/>
      <c r="Z15" s="416"/>
      <c r="AA15" s="417">
        <f>SUM(K34:K36)</f>
        <v>2</v>
      </c>
      <c r="AB15" s="363"/>
      <c r="AC15" s="363"/>
      <c r="AD15" s="363"/>
      <c r="AE15" s="363"/>
      <c r="AF15" s="363"/>
      <c r="AG15" s="391" t="s">
        <v>77</v>
      </c>
      <c r="AH15" s="363"/>
      <c r="AI15" s="810"/>
      <c r="AJ15" s="810"/>
      <c r="AK15" s="810"/>
      <c r="AL15" s="810"/>
      <c r="AM15" s="810"/>
      <c r="AN15" s="810"/>
      <c r="AO15" s="810"/>
      <c r="AP15" s="363"/>
      <c r="AQ15" s="363"/>
      <c r="AR15" s="363"/>
      <c r="AS15" s="363"/>
      <c r="AT15" s="363"/>
      <c r="AU15" s="363"/>
      <c r="AV15" s="363"/>
      <c r="AW15" s="363"/>
      <c r="AX15" s="363"/>
      <c r="AY15" s="363"/>
      <c r="AZ15" s="363"/>
      <c r="BA15" s="363"/>
    </row>
    <row r="16" spans="1:53" s="374" customFormat="1" ht="18.75">
      <c r="A16" s="390">
        <v>2</v>
      </c>
      <c r="B16" s="391"/>
      <c r="C16" s="392" t="s">
        <v>70</v>
      </c>
      <c r="D16" s="422"/>
      <c r="E16" s="363"/>
      <c r="F16" s="423"/>
      <c r="G16" s="424" t="s">
        <v>3</v>
      </c>
      <c r="H16" s="423"/>
      <c r="I16" s="425"/>
      <c r="J16" s="395"/>
      <c r="K16" s="355"/>
      <c r="L16" s="408"/>
      <c r="M16" s="631" t="s">
        <v>22</v>
      </c>
      <c r="N16" s="405"/>
      <c r="O16" s="420"/>
      <c r="P16" s="412">
        <v>2</v>
      </c>
      <c r="Q16" s="405"/>
      <c r="R16" s="627" t="s">
        <v>49</v>
      </c>
      <c r="S16" s="405"/>
      <c r="T16" s="343">
        <f t="shared" si="0"/>
        <v>2</v>
      </c>
      <c r="U16" s="405"/>
      <c r="V16" s="642" t="s">
        <v>49</v>
      </c>
      <c r="W16" s="414">
        <f t="shared" si="1"/>
        <v>2</v>
      </c>
      <c r="X16" s="366"/>
      <c r="Y16" s="366"/>
      <c r="Z16" s="416"/>
      <c r="AA16" s="417">
        <f>SUM(K40:K46)</f>
        <v>3</v>
      </c>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row>
    <row r="17" spans="1:53" s="374" customFormat="1" ht="15.75">
      <c r="B17" s="363"/>
      <c r="C17" s="894" t="s">
        <v>4</v>
      </c>
      <c r="D17" s="894"/>
      <c r="E17" s="426">
        <v>1</v>
      </c>
      <c r="F17" s="341"/>
      <c r="G17" s="339">
        <f>E17*$A$16</f>
        <v>2</v>
      </c>
      <c r="H17" s="341"/>
      <c r="I17" s="406" t="s">
        <v>50</v>
      </c>
      <c r="J17" s="395">
        <f>IF(I17="Y",G17,0)</f>
        <v>0</v>
      </c>
      <c r="K17" s="354">
        <f>IF(OR(J17,J18,J19,J20,J21&gt;0),1,0)</f>
        <v>1</v>
      </c>
      <c r="M17" s="631" t="s">
        <v>36</v>
      </c>
      <c r="N17" s="405"/>
      <c r="O17" s="411" t="s">
        <v>21</v>
      </c>
      <c r="P17" s="412">
        <v>2</v>
      </c>
      <c r="Q17" s="405"/>
      <c r="R17" s="627" t="s">
        <v>49</v>
      </c>
      <c r="S17" s="405"/>
      <c r="T17" s="343">
        <f t="shared" si="0"/>
        <v>2</v>
      </c>
      <c r="U17" s="405"/>
      <c r="V17" s="642" t="s">
        <v>49</v>
      </c>
      <c r="W17" s="414">
        <f t="shared" si="1"/>
        <v>2</v>
      </c>
      <c r="X17" s="366">
        <f>IF(OR(R17="N",W17&gt;0),1,0)</f>
        <v>1</v>
      </c>
      <c r="Y17" s="366"/>
      <c r="Z17" s="416"/>
      <c r="AA17" s="417">
        <f>SUM(K50:K52)</f>
        <v>1</v>
      </c>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row>
    <row r="18" spans="1:53" s="374" customFormat="1" ht="15.75">
      <c r="B18" s="363"/>
      <c r="C18" s="894" t="s">
        <v>42</v>
      </c>
      <c r="D18" s="894"/>
      <c r="E18" s="426">
        <v>2</v>
      </c>
      <c r="F18" s="341"/>
      <c r="G18" s="339">
        <f>E18*$A$16</f>
        <v>4</v>
      </c>
      <c r="H18" s="341"/>
      <c r="I18" s="406" t="s">
        <v>50</v>
      </c>
      <c r="J18" s="395">
        <f>IF(I18="Y",G18,0)</f>
        <v>0</v>
      </c>
      <c r="K18" s="354"/>
      <c r="M18" s="631" t="s">
        <v>7</v>
      </c>
      <c r="N18" s="405"/>
      <c r="O18" s="420"/>
      <c r="P18" s="412">
        <v>1</v>
      </c>
      <c r="Q18" s="405"/>
      <c r="R18" s="627" t="s">
        <v>49</v>
      </c>
      <c r="S18" s="405"/>
      <c r="T18" s="343">
        <f t="shared" si="0"/>
        <v>1</v>
      </c>
      <c r="U18" s="405"/>
      <c r="V18" s="642" t="s">
        <v>49</v>
      </c>
      <c r="W18" s="414">
        <f t="shared" si="1"/>
        <v>1</v>
      </c>
      <c r="X18" s="366"/>
      <c r="Y18" s="366"/>
      <c r="Z18" s="366"/>
      <c r="AA18" s="417">
        <f>X12</f>
        <v>1</v>
      </c>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row>
    <row r="19" spans="1:53" s="374" customFormat="1" ht="15.75">
      <c r="B19" s="363"/>
      <c r="C19" s="895" t="s">
        <v>5</v>
      </c>
      <c r="D19" s="895"/>
      <c r="E19" s="427">
        <v>3</v>
      </c>
      <c r="F19" s="341"/>
      <c r="G19" s="339">
        <f>E19*$A$16</f>
        <v>6</v>
      </c>
      <c r="H19" s="341"/>
      <c r="I19" s="406" t="s">
        <v>49</v>
      </c>
      <c r="J19" s="395">
        <f>IF(I19="Y",G19,0)</f>
        <v>6</v>
      </c>
      <c r="K19" s="354"/>
      <c r="M19" s="631" t="s">
        <v>41</v>
      </c>
      <c r="N19" s="405"/>
      <c r="O19" s="420"/>
      <c r="P19" s="412">
        <v>1</v>
      </c>
      <c r="Q19" s="405"/>
      <c r="R19" s="627" t="s">
        <v>49</v>
      </c>
      <c r="S19" s="405"/>
      <c r="T19" s="343">
        <f t="shared" si="0"/>
        <v>1</v>
      </c>
      <c r="U19" s="405"/>
      <c r="V19" s="413" t="s">
        <v>50</v>
      </c>
      <c r="W19" s="414">
        <f t="shared" si="1"/>
        <v>0</v>
      </c>
      <c r="X19" s="366"/>
      <c r="Y19" s="366"/>
      <c r="Z19" s="366"/>
      <c r="AA19" s="417">
        <f>X13</f>
        <v>1</v>
      </c>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row>
    <row r="20" spans="1:53" s="374" customFormat="1" ht="15.75">
      <c r="A20" s="362"/>
      <c r="B20" s="363"/>
      <c r="C20" s="895" t="s">
        <v>87</v>
      </c>
      <c r="D20" s="895"/>
      <c r="E20" s="428">
        <v>4</v>
      </c>
      <c r="F20" s="362"/>
      <c r="G20" s="340">
        <f>E20*$A$16</f>
        <v>8</v>
      </c>
      <c r="H20" s="362"/>
      <c r="I20" s="413" t="s">
        <v>50</v>
      </c>
      <c r="J20" s="395">
        <f>IF(I20="Y",G20,0)</f>
        <v>0</v>
      </c>
      <c r="K20" s="354"/>
      <c r="M20" s="631" t="s">
        <v>40</v>
      </c>
      <c r="N20" s="405"/>
      <c r="O20" s="420"/>
      <c r="P20" s="412">
        <v>1</v>
      </c>
      <c r="Q20" s="405"/>
      <c r="R20" s="627" t="s">
        <v>49</v>
      </c>
      <c r="S20" s="405"/>
      <c r="T20" s="343">
        <f t="shared" si="0"/>
        <v>1</v>
      </c>
      <c r="U20" s="405"/>
      <c r="V20" s="642" t="s">
        <v>49</v>
      </c>
      <c r="W20" s="414">
        <f t="shared" si="1"/>
        <v>1</v>
      </c>
      <c r="X20" s="366">
        <f>IF(OR(R20="N",W20&gt;0),1,0)</f>
        <v>1</v>
      </c>
      <c r="Y20" s="366"/>
      <c r="Z20" s="366"/>
      <c r="AA20" s="417">
        <f>X15</f>
        <v>1</v>
      </c>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row>
    <row r="21" spans="1:53" s="374" customFormat="1" ht="15.75">
      <c r="B21" s="363"/>
      <c r="C21" s="896" t="s">
        <v>161</v>
      </c>
      <c r="D21" s="896"/>
      <c r="E21" s="427">
        <v>6</v>
      </c>
      <c r="F21" s="341"/>
      <c r="G21" s="339">
        <f>E21*$A$16</f>
        <v>12</v>
      </c>
      <c r="H21" s="341"/>
      <c r="I21" s="413" t="s">
        <v>50</v>
      </c>
      <c r="J21" s="395">
        <f>IF(I21="Y",G21,0)</f>
        <v>0</v>
      </c>
      <c r="K21" s="354"/>
      <c r="M21" s="631" t="s">
        <v>15</v>
      </c>
      <c r="N21" s="405"/>
      <c r="O21" s="420"/>
      <c r="P21" s="412">
        <v>1</v>
      </c>
      <c r="Q21" s="405"/>
      <c r="R21" s="627" t="s">
        <v>49</v>
      </c>
      <c r="S21" s="405"/>
      <c r="T21" s="343">
        <f t="shared" si="0"/>
        <v>1</v>
      </c>
      <c r="U21" s="405"/>
      <c r="V21" s="642" t="s">
        <v>49</v>
      </c>
      <c r="W21" s="414">
        <f t="shared" si="1"/>
        <v>1</v>
      </c>
      <c r="X21" s="366"/>
      <c r="Y21" s="366"/>
      <c r="Z21" s="366"/>
      <c r="AA21" s="417">
        <f>X17</f>
        <v>1</v>
      </c>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row>
    <row r="22" spans="1:53" s="374" customFormat="1" ht="15.75">
      <c r="B22" s="363"/>
      <c r="C22" s="885" t="s">
        <v>72</v>
      </c>
      <c r="D22" s="886"/>
      <c r="E22" s="362"/>
      <c r="F22" s="362"/>
      <c r="G22" s="429"/>
      <c r="H22" s="429"/>
      <c r="I22" s="430"/>
      <c r="J22" s="395"/>
      <c r="K22" s="354"/>
      <c r="M22" s="631" t="s">
        <v>10</v>
      </c>
      <c r="N22" s="405"/>
      <c r="O22" s="411" t="s">
        <v>21</v>
      </c>
      <c r="P22" s="412">
        <v>1</v>
      </c>
      <c r="Q22" s="405"/>
      <c r="R22" s="627" t="s">
        <v>49</v>
      </c>
      <c r="S22" s="405"/>
      <c r="T22" s="343">
        <f t="shared" si="0"/>
        <v>1</v>
      </c>
      <c r="U22" s="405"/>
      <c r="V22" s="642" t="s">
        <v>49</v>
      </c>
      <c r="W22" s="414">
        <f t="shared" si="1"/>
        <v>1</v>
      </c>
      <c r="X22" s="366">
        <f>IF(OR(R22="N",W22&gt;0),1,0)</f>
        <v>1</v>
      </c>
      <c r="Y22" s="366"/>
      <c r="Z22" s="366"/>
      <c r="AA22" s="417">
        <v>1</v>
      </c>
      <c r="AB22" s="363" t="s">
        <v>116</v>
      </c>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row>
    <row r="23" spans="1:53" s="374" customFormat="1" ht="15.75">
      <c r="B23" s="363"/>
      <c r="C23" s="885" t="s">
        <v>73</v>
      </c>
      <c r="D23" s="886"/>
      <c r="E23" s="363"/>
      <c r="F23" s="362"/>
      <c r="G23" s="429"/>
      <c r="H23" s="429"/>
      <c r="I23" s="430"/>
      <c r="J23" s="395"/>
      <c r="K23" s="354"/>
      <c r="M23" s="631" t="s">
        <v>8</v>
      </c>
      <c r="N23" s="405"/>
      <c r="O23" s="411" t="s">
        <v>21</v>
      </c>
      <c r="P23" s="412">
        <v>1</v>
      </c>
      <c r="Q23" s="405"/>
      <c r="R23" s="627" t="s">
        <v>49</v>
      </c>
      <c r="S23" s="405"/>
      <c r="T23" s="343">
        <f t="shared" si="0"/>
        <v>1</v>
      </c>
      <c r="U23" s="405"/>
      <c r="V23" s="642" t="s">
        <v>49</v>
      </c>
      <c r="W23" s="414">
        <f t="shared" si="1"/>
        <v>1</v>
      </c>
      <c r="X23" s="366">
        <f>IF(OR(R23="N",W23&gt;0),1,0)</f>
        <v>1</v>
      </c>
      <c r="Y23" s="366"/>
      <c r="Z23" s="366"/>
      <c r="AA23" s="417">
        <f>X22</f>
        <v>1</v>
      </c>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row>
    <row r="24" spans="1:53" s="374" customFormat="1" ht="16.5" thickBot="1">
      <c r="B24" s="363"/>
      <c r="C24" s="885" t="s">
        <v>88</v>
      </c>
      <c r="D24" s="886"/>
      <c r="E24" s="363"/>
      <c r="F24" s="362"/>
      <c r="G24" s="429"/>
      <c r="H24" s="429"/>
      <c r="I24" s="430"/>
      <c r="J24" s="395"/>
      <c r="K24" s="354"/>
      <c r="M24" s="631" t="s">
        <v>37</v>
      </c>
      <c r="N24" s="405"/>
      <c r="O24" s="420"/>
      <c r="P24" s="412">
        <v>1</v>
      </c>
      <c r="Q24" s="405"/>
      <c r="R24" s="627" t="s">
        <v>49</v>
      </c>
      <c r="S24" s="405"/>
      <c r="T24" s="343">
        <f t="shared" si="0"/>
        <v>1</v>
      </c>
      <c r="U24" s="405"/>
      <c r="V24" s="642" t="s">
        <v>49</v>
      </c>
      <c r="W24" s="414">
        <f t="shared" si="1"/>
        <v>1</v>
      </c>
      <c r="X24" s="366"/>
      <c r="Y24" s="366"/>
      <c r="Z24" s="366"/>
      <c r="AA24" s="431">
        <f>X23</f>
        <v>1</v>
      </c>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row>
    <row r="25" spans="1:53" s="374" customFormat="1" ht="16.5" thickBot="1">
      <c r="B25" s="363"/>
      <c r="C25" s="897" t="s">
        <v>74</v>
      </c>
      <c r="D25" s="898"/>
      <c r="E25" s="363"/>
      <c r="F25" s="362"/>
      <c r="G25" s="429"/>
      <c r="H25" s="429"/>
      <c r="I25" s="430"/>
      <c r="J25" s="395"/>
      <c r="K25" s="354"/>
      <c r="M25" s="631" t="s">
        <v>59</v>
      </c>
      <c r="N25" s="405"/>
      <c r="O25" s="420"/>
      <c r="P25" s="412">
        <v>0.5</v>
      </c>
      <c r="Q25" s="405"/>
      <c r="R25" s="627" t="s">
        <v>49</v>
      </c>
      <c r="S25" s="405"/>
      <c r="T25" s="343">
        <f t="shared" si="0"/>
        <v>0.5</v>
      </c>
      <c r="U25" s="405"/>
      <c r="V25" s="642" t="s">
        <v>49</v>
      </c>
      <c r="W25" s="414">
        <f t="shared" si="1"/>
        <v>0.5</v>
      </c>
      <c r="X25" s="366"/>
      <c r="Y25" s="366"/>
      <c r="Z25" s="366"/>
      <c r="AA25" s="432">
        <f>MIN(AA12:AA24)</f>
        <v>1</v>
      </c>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row>
    <row r="26" spans="1:53" s="374" customFormat="1" ht="15.75">
      <c r="B26" s="363"/>
      <c r="C26" s="643" t="s">
        <v>157</v>
      </c>
      <c r="D26" s="418" t="s">
        <v>56</v>
      </c>
      <c r="E26" s="363"/>
      <c r="F26" s="359"/>
      <c r="G26" s="344">
        <f>MAX(G17:G21)</f>
        <v>12</v>
      </c>
      <c r="H26" s="359"/>
      <c r="I26" s="345">
        <f>MAX(J17:J21)</f>
        <v>6</v>
      </c>
      <c r="J26" s="395"/>
      <c r="K26" s="354"/>
      <c r="M26" s="631" t="s">
        <v>11</v>
      </c>
      <c r="N26" s="405"/>
      <c r="O26" s="420"/>
      <c r="P26" s="412">
        <v>0.5</v>
      </c>
      <c r="Q26" s="405"/>
      <c r="R26" s="627" t="s">
        <v>49</v>
      </c>
      <c r="S26" s="405"/>
      <c r="T26" s="343">
        <f t="shared" si="0"/>
        <v>0.5</v>
      </c>
      <c r="U26" s="405"/>
      <c r="V26" s="642" t="s">
        <v>49</v>
      </c>
      <c r="W26" s="414">
        <f t="shared" si="1"/>
        <v>0.5</v>
      </c>
      <c r="X26" s="366"/>
      <c r="Y26" s="366"/>
      <c r="Z26" s="366"/>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row>
    <row r="27" spans="1:53" s="374" customFormat="1" ht="37.5" customHeight="1">
      <c r="A27" s="390">
        <v>2</v>
      </c>
      <c r="B27" s="391"/>
      <c r="C27" s="899" t="s">
        <v>89</v>
      </c>
      <c r="D27" s="899"/>
      <c r="E27" s="363"/>
      <c r="F27" s="423"/>
      <c r="G27" s="453" t="s">
        <v>2</v>
      </c>
      <c r="H27" s="423"/>
      <c r="I27" s="425"/>
      <c r="J27" s="395"/>
      <c r="K27" s="354"/>
      <c r="M27" s="631" t="s">
        <v>13</v>
      </c>
      <c r="N27" s="405"/>
      <c r="O27" s="420"/>
      <c r="P27" s="412">
        <v>0.5</v>
      </c>
      <c r="Q27" s="405"/>
      <c r="R27" s="627" t="s">
        <v>49</v>
      </c>
      <c r="S27" s="405"/>
      <c r="T27" s="343">
        <f t="shared" si="0"/>
        <v>0.5</v>
      </c>
      <c r="U27" s="405"/>
      <c r="V27" s="642" t="s">
        <v>49</v>
      </c>
      <c r="W27" s="414">
        <f t="shared" si="1"/>
        <v>0.5</v>
      </c>
      <c r="X27" s="366"/>
      <c r="Y27" s="366"/>
      <c r="Z27" s="366"/>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row>
    <row r="28" spans="1:53" s="374" customFormat="1" ht="15.75">
      <c r="A28" s="390"/>
      <c r="B28" s="391"/>
      <c r="C28" s="895" t="s">
        <v>160</v>
      </c>
      <c r="D28" s="895"/>
      <c r="E28" s="433">
        <v>2</v>
      </c>
      <c r="F28" s="405"/>
      <c r="G28" s="338">
        <f>E28*$A$27</f>
        <v>4</v>
      </c>
      <c r="H28" s="405"/>
      <c r="I28" s="406" t="s">
        <v>50</v>
      </c>
      <c r="J28" s="395">
        <f>IF(I28="Y",G28,0)</f>
        <v>0</v>
      </c>
      <c r="K28" s="354">
        <f>IF(OR(J28,J29,J30&gt;0),1,0)</f>
        <v>1</v>
      </c>
      <c r="M28" s="631" t="s">
        <v>12</v>
      </c>
      <c r="N28" s="434"/>
      <c r="O28" s="420"/>
      <c r="P28" s="412">
        <v>0.5</v>
      </c>
      <c r="Q28" s="434"/>
      <c r="R28" s="627" t="s">
        <v>49</v>
      </c>
      <c r="S28" s="434"/>
      <c r="T28" s="343">
        <f>IF(R28="Y",P28*$L$10,"")</f>
        <v>0.5</v>
      </c>
      <c r="U28" s="434"/>
      <c r="V28" s="642" t="s">
        <v>49</v>
      </c>
      <c r="W28" s="414">
        <f>IF(V28="Y", T28, 0)</f>
        <v>0.5</v>
      </c>
      <c r="X28" s="366"/>
      <c r="Y28" s="366"/>
      <c r="Z28" s="366"/>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row>
    <row r="29" spans="1:53" s="374" customFormat="1" ht="18.75">
      <c r="B29" s="363"/>
      <c r="C29" s="895" t="s">
        <v>44</v>
      </c>
      <c r="D29" s="895"/>
      <c r="E29" s="433">
        <v>2</v>
      </c>
      <c r="F29" s="405"/>
      <c r="G29" s="338">
        <f>E29*$A$27</f>
        <v>4</v>
      </c>
      <c r="H29" s="405"/>
      <c r="I29" s="406" t="s">
        <v>49</v>
      </c>
      <c r="J29" s="395">
        <f>IF(I29="Y",G29,0)</f>
        <v>4</v>
      </c>
      <c r="K29" s="354"/>
      <c r="M29" s="397" t="s">
        <v>25</v>
      </c>
      <c r="N29" s="429"/>
      <c r="O29" s="435"/>
      <c r="P29" s="429"/>
      <c r="Q29" s="429"/>
      <c r="R29" s="436"/>
      <c r="S29" s="429"/>
      <c r="T29" s="437"/>
      <c r="U29" s="429"/>
      <c r="V29" s="425"/>
      <c r="W29" s="438"/>
      <c r="X29" s="366"/>
      <c r="Y29" s="366"/>
      <c r="Z29" s="366"/>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row>
    <row r="30" spans="1:53" s="374" customFormat="1" ht="17.25" customHeight="1">
      <c r="B30" s="363"/>
      <c r="C30" s="903" t="s">
        <v>79</v>
      </c>
      <c r="D30" s="904"/>
      <c r="E30" s="439">
        <v>1</v>
      </c>
      <c r="F30" s="440"/>
      <c r="G30" s="868">
        <f>E30*$A$27</f>
        <v>2</v>
      </c>
      <c r="H30" s="441"/>
      <c r="I30" s="901" t="s">
        <v>50</v>
      </c>
      <c r="J30" s="395">
        <f>IF(I30="Y",G30,0)</f>
        <v>0</v>
      </c>
      <c r="K30" s="354"/>
      <c r="M30" s="630" t="s">
        <v>28</v>
      </c>
      <c r="N30" s="410"/>
      <c r="O30" s="443"/>
      <c r="P30" s="412">
        <v>2</v>
      </c>
      <c r="Q30" s="410"/>
      <c r="R30" s="627" t="s">
        <v>49</v>
      </c>
      <c r="S30" s="410"/>
      <c r="T30" s="343">
        <f t="shared" ref="T30:T36" si="2">IF(R30="Y",P30*$L$10,"")</f>
        <v>2</v>
      </c>
      <c r="U30" s="410"/>
      <c r="V30" s="642" t="s">
        <v>49</v>
      </c>
      <c r="W30" s="414">
        <f t="shared" ref="W30:W36" si="3">IF(V30="Y", T30, 0)</f>
        <v>2</v>
      </c>
      <c r="X30" s="366"/>
      <c r="Y30" s="366"/>
      <c r="Z30" s="366"/>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row>
    <row r="31" spans="1:53" s="374" customFormat="1" ht="16.5" customHeight="1">
      <c r="B31" s="363"/>
      <c r="C31" s="905"/>
      <c r="D31" s="906"/>
      <c r="E31" s="362"/>
      <c r="F31" s="362"/>
      <c r="G31" s="869"/>
      <c r="H31" s="362"/>
      <c r="I31" s="902"/>
      <c r="J31" s="444"/>
      <c r="K31" s="354"/>
      <c r="M31" s="630" t="s">
        <v>20</v>
      </c>
      <c r="N31" s="405"/>
      <c r="O31" s="443"/>
      <c r="P31" s="412">
        <v>1</v>
      </c>
      <c r="Q31" s="405"/>
      <c r="R31" s="627" t="s">
        <v>49</v>
      </c>
      <c r="S31" s="405"/>
      <c r="T31" s="343">
        <f t="shared" si="2"/>
        <v>1</v>
      </c>
      <c r="U31" s="405"/>
      <c r="V31" s="413" t="s">
        <v>50</v>
      </c>
      <c r="W31" s="414">
        <f t="shared" si="3"/>
        <v>0</v>
      </c>
      <c r="X31" s="366"/>
      <c r="Y31" s="366"/>
      <c r="Z31" s="366"/>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row>
    <row r="32" spans="1:53" s="374" customFormat="1" ht="15.75">
      <c r="B32" s="363"/>
      <c r="C32" s="643" t="s">
        <v>157</v>
      </c>
      <c r="D32" s="346" t="s">
        <v>56</v>
      </c>
      <c r="E32" s="363">
        <f>SUM(E28:E30)</f>
        <v>5</v>
      </c>
      <c r="F32" s="445"/>
      <c r="G32" s="346">
        <f>SUM(G28:G30)</f>
        <v>10</v>
      </c>
      <c r="H32" s="445"/>
      <c r="I32" s="345">
        <f>SUM(J28:J30)</f>
        <v>4</v>
      </c>
      <c r="J32" s="395"/>
      <c r="K32" s="354"/>
      <c r="M32" s="630" t="s">
        <v>17</v>
      </c>
      <c r="N32" s="405"/>
      <c r="O32" s="443"/>
      <c r="P32" s="412">
        <v>1</v>
      </c>
      <c r="Q32" s="405"/>
      <c r="R32" s="627" t="s">
        <v>49</v>
      </c>
      <c r="S32" s="405"/>
      <c r="T32" s="343">
        <f t="shared" si="2"/>
        <v>1</v>
      </c>
      <c r="U32" s="405"/>
      <c r="V32" s="642" t="s">
        <v>49</v>
      </c>
      <c r="W32" s="414">
        <f t="shared" si="3"/>
        <v>1</v>
      </c>
      <c r="X32" s="366"/>
      <c r="Y32" s="366"/>
      <c r="Z32" s="366"/>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row>
    <row r="33" spans="1:53" s="374" customFormat="1" ht="54.75" customHeight="1">
      <c r="A33" s="390">
        <v>2</v>
      </c>
      <c r="B33" s="391"/>
      <c r="C33" s="899" t="s">
        <v>90</v>
      </c>
      <c r="D33" s="899"/>
      <c r="E33" s="363"/>
      <c r="F33" s="423"/>
      <c r="G33" s="424" t="s">
        <v>2</v>
      </c>
      <c r="H33" s="423"/>
      <c r="I33" s="425"/>
      <c r="J33" s="395"/>
      <c r="K33" s="354"/>
      <c r="M33" s="630" t="s">
        <v>19</v>
      </c>
      <c r="N33" s="405"/>
      <c r="O33" s="443"/>
      <c r="P33" s="412">
        <v>1</v>
      </c>
      <c r="Q33" s="405"/>
      <c r="R33" s="627" t="s">
        <v>49</v>
      </c>
      <c r="S33" s="405"/>
      <c r="T33" s="343">
        <f t="shared" si="2"/>
        <v>1</v>
      </c>
      <c r="U33" s="405"/>
      <c r="V33" s="413" t="s">
        <v>50</v>
      </c>
      <c r="W33" s="414">
        <f t="shared" si="3"/>
        <v>0</v>
      </c>
      <c r="X33" s="366"/>
      <c r="Y33" s="366"/>
      <c r="Z33" s="366"/>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row>
    <row r="34" spans="1:53" s="374" customFormat="1" ht="31.5" customHeight="1">
      <c r="B34" s="363"/>
      <c r="C34" s="900" t="s">
        <v>80</v>
      </c>
      <c r="D34" s="900"/>
      <c r="E34" s="427">
        <v>0</v>
      </c>
      <c r="F34" s="341"/>
      <c r="G34" s="339">
        <f>E34*$A$33</f>
        <v>0</v>
      </c>
      <c r="H34" s="341"/>
      <c r="I34" s="406" t="s">
        <v>49</v>
      </c>
      <c r="J34" s="395">
        <f>IF(I34="Y",G34,0)</f>
        <v>0</v>
      </c>
      <c r="K34" s="354">
        <f>IF(I34="Y",1,0)</f>
        <v>1</v>
      </c>
      <c r="M34" s="630" t="s">
        <v>18</v>
      </c>
      <c r="N34" s="405"/>
      <c r="O34" s="443"/>
      <c r="P34" s="412">
        <v>1</v>
      </c>
      <c r="Q34" s="405"/>
      <c r="R34" s="627" t="s">
        <v>49</v>
      </c>
      <c r="S34" s="405"/>
      <c r="T34" s="343">
        <f t="shared" si="2"/>
        <v>1</v>
      </c>
      <c r="U34" s="405"/>
      <c r="V34" s="642" t="s">
        <v>49</v>
      </c>
      <c r="W34" s="414">
        <f t="shared" si="3"/>
        <v>1</v>
      </c>
      <c r="X34" s="366"/>
      <c r="Y34" s="366"/>
      <c r="Z34" s="366"/>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row>
    <row r="35" spans="1:53" s="374" customFormat="1" ht="31.5" customHeight="1">
      <c r="B35" s="363"/>
      <c r="C35" s="900" t="s">
        <v>156</v>
      </c>
      <c r="D35" s="900"/>
      <c r="E35" s="427">
        <v>2.5</v>
      </c>
      <c r="F35" s="341"/>
      <c r="G35" s="339">
        <f>E35*$A$33</f>
        <v>5</v>
      </c>
      <c r="H35" s="341"/>
      <c r="I35" s="406" t="s">
        <v>50</v>
      </c>
      <c r="J35" s="395">
        <f>IF(I35="Y",G35,0)</f>
        <v>0</v>
      </c>
      <c r="K35" s="354">
        <f>IF(I35="Y",1,0)</f>
        <v>0</v>
      </c>
      <c r="M35" s="630" t="s">
        <v>26</v>
      </c>
      <c r="N35" s="405"/>
      <c r="O35" s="443"/>
      <c r="P35" s="412">
        <v>1</v>
      </c>
      <c r="Q35" s="405"/>
      <c r="R35" s="627" t="s">
        <v>49</v>
      </c>
      <c r="S35" s="405"/>
      <c r="T35" s="343">
        <f t="shared" si="2"/>
        <v>1</v>
      </c>
      <c r="U35" s="405"/>
      <c r="V35" s="642" t="s">
        <v>49</v>
      </c>
      <c r="W35" s="414">
        <f t="shared" si="3"/>
        <v>1</v>
      </c>
      <c r="X35" s="366"/>
      <c r="Y35" s="366"/>
      <c r="Z35" s="366"/>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row>
    <row r="36" spans="1:53" s="374" customFormat="1" ht="15.75">
      <c r="B36" s="363"/>
      <c r="C36" s="893" t="s">
        <v>81</v>
      </c>
      <c r="D36" s="893"/>
      <c r="E36" s="446">
        <v>2.5</v>
      </c>
      <c r="F36" s="341"/>
      <c r="G36" s="339">
        <f>E36*$A$33</f>
        <v>5</v>
      </c>
      <c r="H36" s="341"/>
      <c r="I36" s="406" t="s">
        <v>49</v>
      </c>
      <c r="J36" s="395">
        <f>IF(I36="Y",G36,0)</f>
        <v>5</v>
      </c>
      <c r="K36" s="354">
        <f>IF(I36="Y",1,0)</f>
        <v>1</v>
      </c>
      <c r="M36" s="631" t="s">
        <v>16</v>
      </c>
      <c r="N36" s="405"/>
      <c r="O36" s="420"/>
      <c r="P36" s="412">
        <v>0.5</v>
      </c>
      <c r="Q36" s="405"/>
      <c r="R36" s="627" t="s">
        <v>49</v>
      </c>
      <c r="S36" s="405"/>
      <c r="T36" s="343">
        <f t="shared" si="2"/>
        <v>0.5</v>
      </c>
      <c r="U36" s="405"/>
      <c r="V36" s="642" t="s">
        <v>49</v>
      </c>
      <c r="W36" s="414">
        <f t="shared" si="3"/>
        <v>0.5</v>
      </c>
      <c r="X36" s="366"/>
      <c r="Y36" s="366"/>
      <c r="Z36" s="366"/>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row>
    <row r="37" spans="1:53" s="374" customFormat="1" ht="18.75">
      <c r="B37" s="363"/>
      <c r="C37" s="643" t="s">
        <v>157</v>
      </c>
      <c r="D37" s="346" t="s">
        <v>56</v>
      </c>
      <c r="E37" s="363">
        <f>SUM(E34:E36)</f>
        <v>5</v>
      </c>
      <c r="F37" s="445"/>
      <c r="G37" s="346">
        <f>SUM(G34:G36)</f>
        <v>10</v>
      </c>
      <c r="H37" s="445"/>
      <c r="I37" s="347">
        <f>SUM(J34:J36)</f>
        <v>5</v>
      </c>
      <c r="J37" s="444"/>
      <c r="K37" s="354"/>
      <c r="M37" s="447" t="s">
        <v>32</v>
      </c>
      <c r="N37" s="441"/>
      <c r="O37" s="441"/>
      <c r="P37" s="441"/>
      <c r="Q37" s="441"/>
      <c r="R37" s="448"/>
      <c r="S37" s="441"/>
      <c r="T37" s="449"/>
      <c r="U37" s="441"/>
      <c r="V37" s="430"/>
      <c r="W37" s="438"/>
      <c r="X37" s="366"/>
      <c r="Y37" s="366"/>
      <c r="Z37" s="366"/>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row>
    <row r="38" spans="1:53" s="374" customFormat="1" ht="15.75">
      <c r="B38" s="363"/>
      <c r="C38" s="363"/>
      <c r="D38" s="429"/>
      <c r="E38" s="363"/>
      <c r="F38" s="429"/>
      <c r="G38" s="429"/>
      <c r="H38" s="429"/>
      <c r="I38" s="425"/>
      <c r="J38" s="395"/>
      <c r="K38" s="354"/>
      <c r="M38" s="630" t="s">
        <v>30</v>
      </c>
      <c r="N38" s="405"/>
      <c r="O38" s="443"/>
      <c r="P38" s="412">
        <v>1</v>
      </c>
      <c r="Q38" s="405"/>
      <c r="R38" s="627" t="s">
        <v>49</v>
      </c>
      <c r="S38" s="405"/>
      <c r="T38" s="343">
        <f>IF(R38="Y",P38*$L$10,"")</f>
        <v>1</v>
      </c>
      <c r="U38" s="405"/>
      <c r="V38" s="413" t="s">
        <v>50</v>
      </c>
      <c r="W38" s="414">
        <f>IF(V38="Y", T38, 0)</f>
        <v>0</v>
      </c>
      <c r="X38" s="366"/>
      <c r="Y38" s="366"/>
      <c r="Z38" s="366"/>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row>
    <row r="39" spans="1:53" s="374" customFormat="1" ht="37.5">
      <c r="A39" s="390">
        <v>4</v>
      </c>
      <c r="B39" s="391"/>
      <c r="C39" s="450" t="s">
        <v>158</v>
      </c>
      <c r="D39" s="422"/>
      <c r="E39" s="363"/>
      <c r="F39" s="423"/>
      <c r="G39" s="424" t="s">
        <v>3</v>
      </c>
      <c r="H39" s="423"/>
      <c r="I39" s="425"/>
      <c r="J39" s="395"/>
      <c r="K39" s="354"/>
      <c r="M39" s="630" t="s">
        <v>31</v>
      </c>
      <c r="N39" s="434"/>
      <c r="O39" s="443"/>
      <c r="P39" s="412">
        <v>0.5</v>
      </c>
      <c r="Q39" s="434"/>
      <c r="R39" s="627" t="s">
        <v>49</v>
      </c>
      <c r="S39" s="434"/>
      <c r="T39" s="343">
        <f>IF(R39="Y",P39*$L$10,"")</f>
        <v>0.5</v>
      </c>
      <c r="U39" s="434"/>
      <c r="V39" s="413" t="s">
        <v>50</v>
      </c>
      <c r="W39" s="414">
        <f>IF(V39="Y", T39, 0)</f>
        <v>0</v>
      </c>
      <c r="X39" s="366"/>
      <c r="Y39" s="366"/>
      <c r="Z39" s="366"/>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row>
    <row r="40" spans="1:53" s="374" customFormat="1" ht="15.75">
      <c r="B40" s="363"/>
      <c r="C40" s="900" t="s">
        <v>35</v>
      </c>
      <c r="D40" s="900"/>
      <c r="E40" s="427">
        <v>0</v>
      </c>
      <c r="F40" s="341"/>
      <c r="G40" s="339">
        <f t="shared" ref="G40:G46" si="4">E40*$A$39</f>
        <v>0</v>
      </c>
      <c r="H40" s="341"/>
      <c r="I40" s="406" t="s">
        <v>50</v>
      </c>
      <c r="J40" s="395">
        <f t="shared" ref="J40:J46" si="5">IF(I40="Y",G40,0)</f>
        <v>0</v>
      </c>
      <c r="K40" s="354">
        <f t="shared" ref="K40:K46" si="6">IF(I40="Y",1,0)</f>
        <v>0</v>
      </c>
      <c r="M40" s="451" t="s">
        <v>100</v>
      </c>
      <c r="N40" s="363"/>
      <c r="O40" s="363"/>
      <c r="P40" s="363"/>
      <c r="Q40" s="363"/>
      <c r="R40" s="365"/>
      <c r="S40" s="363"/>
      <c r="T40" s="363"/>
      <c r="U40" s="363"/>
      <c r="V40" s="365"/>
      <c r="W40" s="452"/>
      <c r="X40" s="366"/>
      <c r="Y40" s="366"/>
      <c r="Z40" s="366"/>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row>
    <row r="41" spans="1:53" s="374" customFormat="1" ht="31.5" customHeight="1">
      <c r="B41" s="363"/>
      <c r="C41" s="900" t="s">
        <v>46</v>
      </c>
      <c r="D41" s="900"/>
      <c r="E41" s="427">
        <v>1</v>
      </c>
      <c r="F41" s="341"/>
      <c r="G41" s="339">
        <f t="shared" si="4"/>
        <v>4</v>
      </c>
      <c r="H41" s="341"/>
      <c r="I41" s="406" t="s">
        <v>49</v>
      </c>
      <c r="J41" s="395">
        <f t="shared" si="5"/>
        <v>4</v>
      </c>
      <c r="K41" s="354">
        <f t="shared" si="6"/>
        <v>1</v>
      </c>
      <c r="M41" s="423"/>
      <c r="N41" s="453"/>
      <c r="O41" s="363"/>
      <c r="P41" s="453"/>
      <c r="Q41" s="453"/>
      <c r="R41" s="454" t="s">
        <v>58</v>
      </c>
      <c r="S41" s="453"/>
      <c r="T41" s="350">
        <f>SUM(T12:T39)</f>
        <v>30</v>
      </c>
      <c r="U41" s="453"/>
      <c r="V41" s="351">
        <f>SUM(W12:W39)</f>
        <v>25.5</v>
      </c>
      <c r="W41" s="455"/>
      <c r="X41" s="456"/>
      <c r="Y41" s="456"/>
      <c r="Z41" s="456"/>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row>
    <row r="42" spans="1:53" s="374" customFormat="1" ht="32.25" customHeight="1" thickBot="1">
      <c r="B42" s="363"/>
      <c r="C42" s="900" t="s">
        <v>45</v>
      </c>
      <c r="D42" s="900"/>
      <c r="E42" s="427">
        <v>2</v>
      </c>
      <c r="F42" s="341"/>
      <c r="G42" s="339">
        <f t="shared" si="4"/>
        <v>8</v>
      </c>
      <c r="H42" s="341"/>
      <c r="I42" s="406" t="s">
        <v>49</v>
      </c>
      <c r="J42" s="395">
        <f t="shared" si="5"/>
        <v>8</v>
      </c>
      <c r="K42" s="354">
        <f t="shared" si="6"/>
        <v>1</v>
      </c>
      <c r="M42" s="362"/>
      <c r="N42" s="363"/>
      <c r="O42" s="362"/>
      <c r="P42" s="362"/>
      <c r="Q42" s="363"/>
      <c r="R42" s="452"/>
      <c r="S42" s="363"/>
      <c r="T42" s="452"/>
      <c r="U42" s="363"/>
      <c r="V42" s="452"/>
      <c r="W42" s="452"/>
      <c r="X42" s="366"/>
      <c r="Y42" s="366"/>
      <c r="Z42" s="366"/>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row>
    <row r="43" spans="1:53" s="374" customFormat="1" ht="28.5">
      <c r="B43" s="363"/>
      <c r="C43" s="900" t="s">
        <v>86</v>
      </c>
      <c r="D43" s="900"/>
      <c r="E43" s="427"/>
      <c r="F43" s="341"/>
      <c r="G43" s="339"/>
      <c r="H43" s="341"/>
      <c r="I43" s="339"/>
      <c r="J43" s="395">
        <f t="shared" si="5"/>
        <v>0</v>
      </c>
      <c r="K43" s="354">
        <f t="shared" si="6"/>
        <v>0</v>
      </c>
      <c r="M43" s="907" t="s">
        <v>71</v>
      </c>
      <c r="N43" s="457"/>
      <c r="O43" s="843">
        <f>(I55+V41)/(G55+T41)</f>
        <v>0.745</v>
      </c>
      <c r="P43" s="843"/>
      <c r="Q43" s="843"/>
      <c r="R43" s="843"/>
      <c r="S43" s="843"/>
      <c r="T43" s="843"/>
      <c r="U43" s="843"/>
      <c r="V43" s="844"/>
      <c r="W43" s="452"/>
      <c r="X43" s="366"/>
      <c r="Y43" s="366"/>
      <c r="Z43" s="366"/>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row>
    <row r="44" spans="1:53" s="374" customFormat="1" ht="16.5" customHeight="1" thickBot="1">
      <c r="B44" s="363"/>
      <c r="C44" s="822" t="s">
        <v>33</v>
      </c>
      <c r="D44" s="823"/>
      <c r="E44" s="427">
        <v>3</v>
      </c>
      <c r="F44" s="341"/>
      <c r="G44" s="339">
        <f t="shared" si="4"/>
        <v>12</v>
      </c>
      <c r="H44" s="341"/>
      <c r="I44" s="406" t="s">
        <v>50</v>
      </c>
      <c r="J44" s="395">
        <f t="shared" si="5"/>
        <v>0</v>
      </c>
      <c r="K44" s="354">
        <f t="shared" si="6"/>
        <v>0</v>
      </c>
      <c r="M44" s="908"/>
      <c r="N44" s="458"/>
      <c r="O44" s="845"/>
      <c r="P44" s="845"/>
      <c r="Q44" s="845"/>
      <c r="R44" s="845"/>
      <c r="S44" s="845"/>
      <c r="T44" s="845"/>
      <c r="U44" s="845"/>
      <c r="V44" s="846"/>
      <c r="W44" s="459"/>
      <c r="X44" s="366"/>
      <c r="Y44" s="366"/>
      <c r="Z44" s="366"/>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row>
    <row r="45" spans="1:53" s="374" customFormat="1" ht="16.5" customHeight="1" thickBot="1">
      <c r="B45" s="363"/>
      <c r="C45" s="824" t="s">
        <v>43</v>
      </c>
      <c r="D45" s="824"/>
      <c r="E45" s="427">
        <v>4</v>
      </c>
      <c r="F45" s="341"/>
      <c r="G45" s="339">
        <f t="shared" si="4"/>
        <v>16</v>
      </c>
      <c r="H45" s="341"/>
      <c r="I45" s="406" t="s">
        <v>49</v>
      </c>
      <c r="J45" s="395">
        <f t="shared" si="5"/>
        <v>16</v>
      </c>
      <c r="K45" s="354">
        <f t="shared" si="6"/>
        <v>1</v>
      </c>
      <c r="M45" s="362"/>
      <c r="N45" s="363"/>
      <c r="O45" s="362"/>
      <c r="P45" s="362"/>
      <c r="Q45" s="363"/>
      <c r="R45" s="452"/>
      <c r="S45" s="363"/>
      <c r="T45" s="452"/>
      <c r="U45" s="363"/>
      <c r="V45" s="452"/>
      <c r="W45" s="459"/>
      <c r="X45" s="366"/>
      <c r="Y45" s="366"/>
      <c r="Z45" s="366"/>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row>
    <row r="46" spans="1:53" s="374" customFormat="1" ht="21" customHeight="1" thickBot="1">
      <c r="B46" s="363"/>
      <c r="C46" s="824" t="s">
        <v>151</v>
      </c>
      <c r="D46" s="824"/>
      <c r="E46" s="427">
        <v>5</v>
      </c>
      <c r="F46" s="341"/>
      <c r="G46" s="339">
        <f t="shared" si="4"/>
        <v>20</v>
      </c>
      <c r="H46" s="341"/>
      <c r="I46" s="406" t="s">
        <v>50</v>
      </c>
      <c r="J46" s="395">
        <f t="shared" si="5"/>
        <v>0</v>
      </c>
      <c r="K46" s="354">
        <f t="shared" si="6"/>
        <v>0</v>
      </c>
      <c r="M46" s="632" t="s">
        <v>63</v>
      </c>
      <c r="N46" s="461"/>
      <c r="O46" s="859" t="s">
        <v>61</v>
      </c>
      <c r="P46" s="860"/>
      <c r="Q46" s="860"/>
      <c r="R46" s="860"/>
      <c r="S46" s="860"/>
      <c r="T46" s="860"/>
      <c r="U46" s="860"/>
      <c r="V46" s="861"/>
      <c r="W46" s="452"/>
      <c r="X46" s="366"/>
      <c r="Y46" s="366"/>
      <c r="Z46" s="366"/>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row>
    <row r="47" spans="1:53" s="374" customFormat="1" ht="20.100000000000001" customHeight="1">
      <c r="B47" s="363"/>
      <c r="C47" s="643" t="s">
        <v>157</v>
      </c>
      <c r="D47" s="462" t="s">
        <v>56</v>
      </c>
      <c r="E47" s="363"/>
      <c r="F47" s="445"/>
      <c r="G47" s="346">
        <f>MAX(G40:G46)</f>
        <v>20</v>
      </c>
      <c r="H47" s="445"/>
      <c r="I47" s="348">
        <f>MAX(J40:J46)</f>
        <v>16</v>
      </c>
      <c r="J47" s="444"/>
      <c r="K47" s="354"/>
      <c r="M47" s="921" t="s">
        <v>62</v>
      </c>
      <c r="N47" s="463"/>
      <c r="O47" s="854">
        <f>IF(AA25=0,0,VLOOKUP(O43,Lookups!A2:C10,IF(O46="Industrial",2,3),TRUE))</f>
        <v>2</v>
      </c>
      <c r="P47" s="854"/>
      <c r="Q47" s="854"/>
      <c r="R47" s="854"/>
      <c r="S47" s="854"/>
      <c r="T47" s="854"/>
      <c r="U47" s="854"/>
      <c r="V47" s="855"/>
      <c r="W47" s="452"/>
      <c r="X47" s="366"/>
      <c r="Y47" s="366"/>
      <c r="Z47" s="366"/>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row>
    <row r="48" spans="1:53" s="374" customFormat="1" ht="20.100000000000001" customHeight="1" thickBot="1">
      <c r="B48" s="363"/>
      <c r="C48" s="363"/>
      <c r="D48" s="435"/>
      <c r="E48" s="363"/>
      <c r="F48" s="445"/>
      <c r="G48" s="445"/>
      <c r="H48" s="445"/>
      <c r="I48" s="464"/>
      <c r="J48" s="444"/>
      <c r="K48" s="354"/>
      <c r="M48" s="922"/>
      <c r="N48" s="465"/>
      <c r="O48" s="856"/>
      <c r="P48" s="856"/>
      <c r="Q48" s="856"/>
      <c r="R48" s="856"/>
      <c r="S48" s="856"/>
      <c r="T48" s="856"/>
      <c r="U48" s="856"/>
      <c r="V48" s="857"/>
      <c r="W48" s="452"/>
      <c r="X48" s="366"/>
      <c r="Y48" s="366"/>
      <c r="Z48" s="366"/>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row>
    <row r="49" spans="1:54" s="374" customFormat="1" ht="56.25">
      <c r="A49" s="390">
        <v>2</v>
      </c>
      <c r="B49" s="391"/>
      <c r="C49" s="450" t="s">
        <v>159</v>
      </c>
      <c r="D49" s="422"/>
      <c r="E49" s="363"/>
      <c r="F49" s="423"/>
      <c r="G49" s="424" t="s">
        <v>3</v>
      </c>
      <c r="H49" s="423"/>
      <c r="I49" s="425"/>
      <c r="J49" s="395"/>
      <c r="K49" s="354"/>
      <c r="L49" s="363"/>
      <c r="M49" s="466"/>
      <c r="N49" s="363"/>
      <c r="O49" s="909" t="str">
        <f>IF(AA25=0,AG15,"")</f>
        <v/>
      </c>
      <c r="P49" s="909"/>
      <c r="Q49" s="909"/>
      <c r="R49" s="909"/>
      <c r="S49" s="909"/>
      <c r="T49" s="909"/>
      <c r="U49" s="909"/>
      <c r="V49" s="909"/>
      <c r="W49" s="365"/>
      <c r="X49" s="366"/>
      <c r="Y49" s="366"/>
      <c r="Z49" s="366"/>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row>
    <row r="50" spans="1:54" s="374" customFormat="1" ht="15.75">
      <c r="B50" s="363"/>
      <c r="C50" s="891" t="s">
        <v>34</v>
      </c>
      <c r="D50" s="892"/>
      <c r="E50" s="395">
        <v>0</v>
      </c>
      <c r="F50" s="467"/>
      <c r="G50" s="342">
        <f>E50*$A$49</f>
        <v>0</v>
      </c>
      <c r="H50" s="342"/>
      <c r="I50" s="406" t="s">
        <v>50</v>
      </c>
      <c r="J50" s="395">
        <f>IF(I50="Y",G50,0)</f>
        <v>0</v>
      </c>
      <c r="K50" s="354">
        <f>IF(I50="Y",1,0)</f>
        <v>0</v>
      </c>
      <c r="L50" s="363"/>
      <c r="M50" s="363"/>
      <c r="N50" s="363"/>
      <c r="O50" s="363"/>
      <c r="P50" s="363"/>
      <c r="Q50" s="363"/>
      <c r="R50" s="365"/>
      <c r="S50" s="363"/>
      <c r="T50" s="365"/>
      <c r="U50" s="363"/>
      <c r="V50" s="365"/>
      <c r="W50" s="365"/>
      <c r="X50" s="366"/>
      <c r="Y50" s="366"/>
      <c r="Z50" s="366"/>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row>
    <row r="51" spans="1:54" s="374" customFormat="1" ht="15.75">
      <c r="B51" s="363"/>
      <c r="C51" s="891" t="s">
        <v>27</v>
      </c>
      <c r="D51" s="892"/>
      <c r="E51" s="395">
        <v>5</v>
      </c>
      <c r="F51" s="467"/>
      <c r="G51" s="342">
        <v>6</v>
      </c>
      <c r="H51" s="342"/>
      <c r="I51" s="406" t="s">
        <v>50</v>
      </c>
      <c r="J51" s="395">
        <f>IF(I51="Y",G51,0)</f>
        <v>0</v>
      </c>
      <c r="K51" s="354">
        <f>IF(I51="Y",1,0)</f>
        <v>0</v>
      </c>
      <c r="L51" s="363"/>
      <c r="M51" s="363"/>
      <c r="N51" s="363"/>
      <c r="O51" s="363"/>
      <c r="P51" s="363"/>
      <c r="Q51" s="363"/>
      <c r="R51" s="365"/>
      <c r="S51" s="363"/>
      <c r="T51" s="365"/>
      <c r="U51" s="363"/>
      <c r="V51" s="365"/>
      <c r="W51" s="365"/>
      <c r="X51" s="366"/>
      <c r="Y51" s="366"/>
      <c r="Z51" s="366"/>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row>
    <row r="52" spans="1:54" s="374" customFormat="1" ht="31.5" customHeight="1">
      <c r="B52" s="363"/>
      <c r="C52" s="910" t="s">
        <v>91</v>
      </c>
      <c r="D52" s="911"/>
      <c r="E52" s="395"/>
      <c r="F52" s="467"/>
      <c r="G52" s="342">
        <v>10</v>
      </c>
      <c r="H52" s="342"/>
      <c r="I52" s="406" t="s">
        <v>49</v>
      </c>
      <c r="J52" s="395">
        <f>IF(I52="Y",G52,0)</f>
        <v>10</v>
      </c>
      <c r="K52" s="354">
        <f>IF(I52="Y",1,0)</f>
        <v>1</v>
      </c>
      <c r="L52" s="363"/>
      <c r="M52" s="363"/>
      <c r="N52" s="363"/>
      <c r="O52" s="363"/>
      <c r="P52" s="363"/>
      <c r="Q52" s="363"/>
      <c r="R52" s="365"/>
      <c r="S52" s="363"/>
      <c r="T52" s="365"/>
      <c r="U52" s="363"/>
      <c r="V52" s="365"/>
      <c r="W52" s="365"/>
      <c r="X52" s="366"/>
      <c r="Y52" s="366"/>
      <c r="Z52" s="366"/>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row>
    <row r="53" spans="1:54" s="374" customFormat="1" ht="15.75">
      <c r="B53" s="363"/>
      <c r="C53" s="643" t="s">
        <v>157</v>
      </c>
      <c r="D53" s="346" t="s">
        <v>56</v>
      </c>
      <c r="E53" s="363"/>
      <c r="F53" s="445"/>
      <c r="G53" s="346">
        <f>MAX(G50:G52)</f>
        <v>10</v>
      </c>
      <c r="H53" s="445"/>
      <c r="I53" s="347">
        <f>MAX(J50:J52)</f>
        <v>10</v>
      </c>
      <c r="J53" s="395"/>
      <c r="K53" s="354"/>
      <c r="L53" s="363"/>
      <c r="M53" s="363"/>
      <c r="N53" s="363"/>
      <c r="O53" s="363"/>
      <c r="P53" s="363"/>
      <c r="Q53" s="363"/>
      <c r="R53" s="365"/>
      <c r="S53" s="363"/>
      <c r="T53" s="365"/>
      <c r="U53" s="363"/>
      <c r="V53" s="365"/>
      <c r="W53" s="365"/>
      <c r="X53" s="366"/>
      <c r="Y53" s="366"/>
      <c r="Z53" s="366"/>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row>
    <row r="54" spans="1:54" s="374" customFormat="1" ht="15" customHeight="1">
      <c r="B54" s="363"/>
      <c r="C54" s="363"/>
      <c r="D54" s="346"/>
      <c r="E54" s="363"/>
      <c r="F54" s="429"/>
      <c r="G54" s="429"/>
      <c r="H54" s="429"/>
      <c r="I54" s="429"/>
      <c r="J54" s="395"/>
      <c r="K54" s="354"/>
      <c r="L54" s="363"/>
      <c r="M54" s="363"/>
      <c r="N54" s="363"/>
      <c r="O54" s="363"/>
      <c r="P54" s="363"/>
      <c r="Q54" s="363"/>
      <c r="R54" s="365"/>
      <c r="S54" s="363"/>
      <c r="T54" s="365"/>
      <c r="U54" s="363"/>
      <c r="V54" s="365"/>
      <c r="W54" s="365"/>
      <c r="X54" s="366"/>
      <c r="Y54" s="366"/>
      <c r="Z54" s="366"/>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63"/>
      <c r="BA54" s="363"/>
    </row>
    <row r="55" spans="1:54" ht="15.75">
      <c r="C55" s="468"/>
      <c r="D55" s="469" t="s">
        <v>57</v>
      </c>
      <c r="E55" s="470"/>
      <c r="F55" s="471"/>
      <c r="G55" s="349">
        <f>G14+G26+G32+G37+G47+G53</f>
        <v>70</v>
      </c>
      <c r="H55" s="471"/>
      <c r="I55" s="349">
        <f>I14+I26+I32+I37+I47+I53</f>
        <v>49</v>
      </c>
      <c r="J55" s="472"/>
      <c r="K55" s="473"/>
      <c r="L55" s="389"/>
      <c r="M55" s="389"/>
      <c r="N55" s="389"/>
      <c r="O55" s="389"/>
      <c r="P55" s="389"/>
      <c r="Q55" s="389"/>
      <c r="R55" s="389"/>
      <c r="S55" s="389"/>
      <c r="T55" s="389"/>
      <c r="U55" s="389"/>
      <c r="V55" s="389"/>
      <c r="W55" s="474"/>
      <c r="X55" s="475"/>
      <c r="Y55" s="475"/>
      <c r="Z55" s="475"/>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row>
    <row r="56" spans="1:54" ht="15.75">
      <c r="C56" s="468"/>
      <c r="D56" s="469"/>
      <c r="E56" s="470"/>
      <c r="F56" s="471"/>
      <c r="G56" s="349"/>
      <c r="H56" s="471"/>
      <c r="I56" s="349"/>
      <c r="J56" s="472"/>
      <c r="K56" s="473"/>
      <c r="L56" s="389"/>
      <c r="M56" s="389"/>
      <c r="N56" s="389"/>
      <c r="O56" s="389"/>
      <c r="P56" s="389"/>
      <c r="Q56" s="389"/>
      <c r="R56" s="389"/>
      <c r="S56" s="389"/>
      <c r="T56" s="389"/>
      <c r="U56" s="389"/>
      <c r="V56" s="389"/>
      <c r="W56" s="474"/>
      <c r="X56" s="475"/>
      <c r="Y56" s="475"/>
      <c r="Z56" s="475"/>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389"/>
    </row>
    <row r="57" spans="1:54">
      <c r="C57" s="476"/>
      <c r="D57" s="476"/>
      <c r="E57" s="476"/>
      <c r="F57" s="476"/>
      <c r="G57" s="476"/>
      <c r="H57" s="476"/>
      <c r="I57" s="476"/>
      <c r="J57" s="389"/>
      <c r="K57" s="477"/>
      <c r="L57" s="389"/>
      <c r="M57" s="389"/>
      <c r="N57" s="389"/>
      <c r="O57" s="389"/>
      <c r="P57" s="389"/>
      <c r="Q57" s="389"/>
      <c r="R57" s="474"/>
      <c r="S57" s="389"/>
      <c r="T57" s="474"/>
      <c r="U57" s="389"/>
      <c r="V57" s="474"/>
      <c r="W57" s="474"/>
      <c r="X57" s="475"/>
      <c r="Y57" s="475"/>
      <c r="Z57" s="475"/>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row>
    <row r="58" spans="1:54" ht="18.75">
      <c r="C58" s="450" t="s">
        <v>99</v>
      </c>
      <c r="D58" s="389"/>
      <c r="E58" s="389"/>
      <c r="F58" s="389"/>
      <c r="G58" s="389"/>
      <c r="H58" s="389"/>
      <c r="I58" s="389"/>
      <c r="J58" s="389"/>
      <c r="K58" s="477"/>
      <c r="L58" s="389"/>
      <c r="M58" s="389"/>
      <c r="N58" s="389"/>
      <c r="O58" s="389"/>
      <c r="P58" s="389"/>
      <c r="Q58" s="389"/>
      <c r="R58" s="474"/>
      <c r="S58" s="389"/>
      <c r="T58" s="474"/>
      <c r="U58" s="389"/>
      <c r="V58" s="474"/>
      <c r="W58" s="474"/>
      <c r="X58" s="475"/>
      <c r="Y58" s="475"/>
      <c r="Z58" s="475"/>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row>
    <row r="59" spans="1:54" ht="37.5" customHeight="1">
      <c r="C59" s="900" t="s">
        <v>98</v>
      </c>
      <c r="D59" s="900"/>
      <c r="E59" s="427">
        <v>0</v>
      </c>
      <c r="F59" s="478"/>
      <c r="G59" s="360"/>
      <c r="H59" s="359"/>
      <c r="I59" s="389"/>
      <c r="J59" s="389"/>
      <c r="K59" s="477"/>
      <c r="L59" s="389"/>
      <c r="M59" s="389"/>
      <c r="N59" s="389"/>
      <c r="O59" s="389"/>
      <c r="P59" s="389"/>
      <c r="Q59" s="389"/>
      <c r="R59" s="474"/>
      <c r="S59" s="389"/>
      <c r="T59" s="474"/>
      <c r="U59" s="389"/>
      <c r="V59" s="474"/>
      <c r="W59" s="474"/>
      <c r="X59" s="475"/>
      <c r="Y59" s="475"/>
      <c r="Z59" s="475"/>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89"/>
      <c r="AZ59" s="389"/>
      <c r="BA59" s="389"/>
      <c r="BB59" s="389"/>
    </row>
    <row r="60" spans="1:54" ht="31.5">
      <c r="C60" s="479" t="s">
        <v>135</v>
      </c>
      <c r="D60" s="480"/>
      <c r="E60" s="427"/>
      <c r="F60" s="359"/>
      <c r="G60" s="360"/>
      <c r="H60" s="359"/>
      <c r="I60" s="389"/>
      <c r="J60" s="389"/>
      <c r="K60" s="477"/>
      <c r="L60" s="389"/>
      <c r="M60" s="389"/>
      <c r="N60" s="389"/>
      <c r="O60" s="389"/>
      <c r="P60" s="389"/>
      <c r="Q60" s="389"/>
      <c r="R60" s="474"/>
      <c r="S60" s="389"/>
      <c r="T60" s="474"/>
      <c r="U60" s="389"/>
      <c r="V60" s="474"/>
      <c r="W60" s="474"/>
      <c r="X60" s="475"/>
      <c r="Y60" s="475"/>
      <c r="Z60" s="475"/>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row>
    <row r="61" spans="1:54" ht="15.75">
      <c r="C61" s="880"/>
      <c r="D61" s="881"/>
      <c r="E61" s="427"/>
      <c r="F61" s="359"/>
      <c r="G61" s="360"/>
      <c r="H61" s="359"/>
      <c r="I61" s="389"/>
      <c r="J61" s="389"/>
      <c r="K61" s="477"/>
      <c r="L61" s="389"/>
      <c r="M61" s="389"/>
      <c r="N61" s="389"/>
      <c r="O61" s="389"/>
      <c r="P61" s="389"/>
      <c r="Q61" s="389"/>
      <c r="R61" s="474"/>
      <c r="S61" s="389"/>
      <c r="T61" s="474"/>
      <c r="U61" s="389"/>
      <c r="V61" s="474"/>
      <c r="W61" s="474"/>
      <c r="X61" s="475"/>
      <c r="Y61" s="475"/>
      <c r="Z61" s="475"/>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row>
    <row r="62" spans="1:54" ht="15.75">
      <c r="C62" s="880"/>
      <c r="D62" s="920"/>
      <c r="E62" s="389"/>
      <c r="F62" s="389"/>
      <c r="G62" s="481"/>
      <c r="H62" s="389"/>
      <c r="I62" s="389"/>
      <c r="J62" s="389"/>
      <c r="K62" s="477"/>
      <c r="L62" s="389"/>
      <c r="M62" s="389"/>
      <c r="N62" s="389"/>
      <c r="O62" s="389"/>
      <c r="P62" s="389"/>
      <c r="Q62" s="389"/>
      <c r="R62" s="474"/>
      <c r="S62" s="389"/>
      <c r="T62" s="474"/>
      <c r="U62" s="389"/>
      <c r="V62" s="474"/>
      <c r="W62" s="474"/>
      <c r="X62" s="475"/>
      <c r="Y62" s="475"/>
      <c r="Z62" s="475"/>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row>
    <row r="63" spans="1:54" ht="15.75">
      <c r="C63" s="900" t="s">
        <v>103</v>
      </c>
      <c r="D63" s="900"/>
      <c r="E63" s="389"/>
      <c r="F63" s="389"/>
      <c r="G63" s="481"/>
      <c r="H63" s="389"/>
      <c r="I63" s="389"/>
      <c r="J63" s="389"/>
      <c r="K63" s="477"/>
      <c r="L63" s="389"/>
      <c r="M63" s="389"/>
      <c r="N63" s="389"/>
      <c r="O63" s="389"/>
      <c r="P63" s="389"/>
      <c r="Q63" s="389"/>
      <c r="R63" s="474"/>
      <c r="S63" s="389"/>
      <c r="T63" s="474"/>
      <c r="U63" s="389"/>
      <c r="V63" s="474"/>
      <c r="W63" s="474"/>
      <c r="X63" s="475"/>
      <c r="Y63" s="475"/>
      <c r="Z63" s="475"/>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row>
    <row r="64" spans="1:54" ht="15.75">
      <c r="C64" s="900" t="s">
        <v>104</v>
      </c>
      <c r="D64" s="900"/>
      <c r="E64" s="427">
        <v>0</v>
      </c>
      <c r="F64" s="478"/>
      <c r="G64" s="360"/>
      <c r="H64" s="358"/>
      <c r="I64" s="406" t="s">
        <v>50</v>
      </c>
      <c r="J64" s="389"/>
      <c r="K64" s="477"/>
      <c r="L64" s="389"/>
      <c r="M64" s="389"/>
      <c r="N64" s="389"/>
      <c r="O64" s="389"/>
      <c r="P64" s="389"/>
      <c r="Q64" s="389"/>
      <c r="R64" s="474"/>
      <c r="S64" s="389"/>
      <c r="T64" s="474"/>
      <c r="U64" s="389"/>
      <c r="V64" s="474"/>
      <c r="W64" s="474"/>
      <c r="X64" s="475"/>
      <c r="Y64" s="475"/>
      <c r="Z64" s="475"/>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row>
    <row r="65" spans="3:54" ht="36" customHeight="1">
      <c r="C65" s="900" t="s">
        <v>111</v>
      </c>
      <c r="D65" s="900"/>
      <c r="E65" s="427"/>
      <c r="F65" s="478"/>
      <c r="G65" s="360"/>
      <c r="H65" s="358"/>
      <c r="I65" s="406" t="s">
        <v>50</v>
      </c>
      <c r="J65" s="389"/>
      <c r="K65" s="477"/>
      <c r="L65" s="389"/>
      <c r="M65" s="389"/>
      <c r="N65" s="389"/>
      <c r="O65" s="389"/>
      <c r="P65" s="389"/>
      <c r="Q65" s="389"/>
      <c r="R65" s="474"/>
      <c r="S65" s="389"/>
      <c r="T65" s="474"/>
      <c r="U65" s="389"/>
      <c r="V65" s="474"/>
      <c r="W65" s="474"/>
      <c r="X65" s="475"/>
      <c r="Y65" s="475"/>
      <c r="Z65" s="475"/>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row>
    <row r="66" spans="3:54" ht="15.75">
      <c r="C66" s="910" t="s">
        <v>105</v>
      </c>
      <c r="D66" s="911"/>
      <c r="E66" s="427"/>
      <c r="F66" s="478"/>
      <c r="G66" s="360"/>
      <c r="H66" s="358"/>
      <c r="I66" s="406" t="s">
        <v>50</v>
      </c>
      <c r="J66" s="389"/>
      <c r="K66" s="477"/>
      <c r="L66" s="389"/>
      <c r="M66" s="389"/>
      <c r="N66" s="389"/>
      <c r="O66" s="389"/>
      <c r="P66" s="389"/>
      <c r="Q66" s="389"/>
      <c r="R66" s="474"/>
      <c r="S66" s="389"/>
      <c r="T66" s="474"/>
      <c r="U66" s="389"/>
      <c r="V66" s="474"/>
      <c r="W66" s="474"/>
      <c r="X66" s="475"/>
      <c r="Y66" s="475"/>
      <c r="Z66" s="475"/>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row>
    <row r="67" spans="3:54" ht="15.75">
      <c r="C67" s="916" t="s">
        <v>106</v>
      </c>
      <c r="D67" s="917"/>
      <c r="E67" s="427"/>
      <c r="F67" s="478"/>
      <c r="G67" s="360"/>
      <c r="H67" s="358"/>
      <c r="I67" s="498" t="s">
        <v>49</v>
      </c>
      <c r="J67" s="389"/>
      <c r="K67" s="477"/>
      <c r="L67" s="389"/>
      <c r="M67" s="389"/>
      <c r="N67" s="389"/>
      <c r="O67" s="389"/>
      <c r="P67" s="389"/>
      <c r="Q67" s="389"/>
      <c r="R67" s="474"/>
      <c r="S67" s="389"/>
      <c r="T67" s="474"/>
      <c r="U67" s="389"/>
      <c r="V67" s="474"/>
      <c r="W67" s="474"/>
      <c r="X67" s="475"/>
      <c r="Y67" s="475"/>
      <c r="Z67" s="475"/>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89"/>
      <c r="AZ67" s="389"/>
      <c r="BA67" s="389"/>
      <c r="BB67" s="389"/>
    </row>
    <row r="68" spans="3:54" ht="26.45" customHeight="1">
      <c r="C68" s="900" t="s">
        <v>94</v>
      </c>
      <c r="D68" s="900"/>
      <c r="E68" s="427"/>
      <c r="F68" s="478"/>
      <c r="G68" s="997" t="s">
        <v>137</v>
      </c>
      <c r="H68" s="998"/>
      <c r="I68" s="998"/>
      <c r="J68" s="998"/>
      <c r="K68" s="999"/>
      <c r="L68" s="389"/>
      <c r="M68" s="389"/>
      <c r="N68" s="389"/>
      <c r="O68" s="389"/>
      <c r="P68" s="389"/>
      <c r="Q68" s="389"/>
      <c r="R68" s="474"/>
      <c r="S68" s="389"/>
      <c r="T68" s="474"/>
      <c r="U68" s="389"/>
      <c r="V68" s="474"/>
      <c r="W68" s="474"/>
      <c r="X68" s="475"/>
      <c r="Y68" s="475"/>
      <c r="Z68" s="475"/>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89"/>
      <c r="AY68" s="389"/>
      <c r="AZ68" s="389"/>
      <c r="BA68" s="389"/>
      <c r="BB68" s="389"/>
    </row>
    <row r="69" spans="3:54" ht="31.5" customHeight="1">
      <c r="C69" s="910" t="s">
        <v>102</v>
      </c>
      <c r="D69" s="911"/>
      <c r="E69" s="427"/>
      <c r="F69" s="478"/>
      <c r="G69" s="360"/>
      <c r="H69" s="359"/>
      <c r="I69" s="359"/>
      <c r="J69" s="389"/>
      <c r="K69" s="477"/>
      <c r="L69" s="389"/>
      <c r="M69" s="389"/>
      <c r="N69" s="389"/>
      <c r="O69" s="389"/>
      <c r="P69" s="389"/>
      <c r="Q69" s="389"/>
      <c r="R69" s="474"/>
      <c r="S69" s="389"/>
      <c r="T69" s="474"/>
      <c r="U69" s="389"/>
      <c r="V69" s="474"/>
      <c r="W69" s="474"/>
      <c r="X69" s="475"/>
      <c r="Y69" s="475"/>
      <c r="Z69" s="475"/>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89"/>
      <c r="AZ69" s="389"/>
      <c r="BA69" s="389"/>
      <c r="BB69" s="389"/>
    </row>
    <row r="70" spans="3:54" ht="15.75">
      <c r="C70" s="916" t="s">
        <v>107</v>
      </c>
      <c r="D70" s="917"/>
      <c r="E70" s="427"/>
      <c r="F70" s="478"/>
      <c r="G70" s="946" t="s">
        <v>136</v>
      </c>
      <c r="H70" s="946"/>
      <c r="I70" s="946"/>
      <c r="J70" s="946"/>
      <c r="K70" s="946"/>
      <c r="L70" s="389"/>
      <c r="M70" s="389"/>
      <c r="N70" s="389"/>
      <c r="O70" s="389"/>
      <c r="P70" s="389"/>
      <c r="Q70" s="389"/>
      <c r="R70" s="474"/>
      <c r="S70" s="389"/>
      <c r="T70" s="474"/>
      <c r="U70" s="389"/>
      <c r="V70" s="474"/>
      <c r="W70" s="474"/>
      <c r="X70" s="475"/>
      <c r="Y70" s="475"/>
      <c r="Z70" s="475"/>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row>
    <row r="71" spans="3:54" ht="15.75">
      <c r="C71" s="900" t="s">
        <v>108</v>
      </c>
      <c r="D71" s="900"/>
      <c r="E71" s="427"/>
      <c r="F71" s="478"/>
      <c r="G71" s="946" t="s">
        <v>136</v>
      </c>
      <c r="H71" s="946"/>
      <c r="I71" s="946"/>
      <c r="J71" s="946"/>
      <c r="K71" s="946"/>
      <c r="L71" s="389"/>
      <c r="M71" s="389"/>
      <c r="N71" s="389"/>
      <c r="O71" s="389"/>
      <c r="P71" s="389"/>
      <c r="Q71" s="389"/>
      <c r="R71" s="474"/>
      <c r="S71" s="389"/>
      <c r="T71" s="474"/>
      <c r="U71" s="389"/>
      <c r="V71" s="474"/>
      <c r="W71" s="474"/>
      <c r="X71" s="475"/>
      <c r="Y71" s="475"/>
      <c r="Z71" s="475"/>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89"/>
      <c r="AZ71" s="389"/>
      <c r="BA71" s="389"/>
      <c r="BB71" s="389"/>
    </row>
    <row r="72" spans="3:54" ht="15.75">
      <c r="C72" s="900" t="s">
        <v>109</v>
      </c>
      <c r="D72" s="900"/>
      <c r="E72" s="427"/>
      <c r="F72" s="478"/>
      <c r="G72" s="946" t="s">
        <v>136</v>
      </c>
      <c r="H72" s="946"/>
      <c r="I72" s="946"/>
      <c r="J72" s="946"/>
      <c r="K72" s="946"/>
      <c r="L72" s="389"/>
      <c r="M72" s="389"/>
      <c r="N72" s="389"/>
      <c r="O72" s="389"/>
      <c r="P72" s="389"/>
      <c r="Q72" s="389"/>
      <c r="R72" s="474"/>
      <c r="S72" s="389"/>
      <c r="T72" s="474"/>
      <c r="U72" s="389"/>
      <c r="V72" s="474"/>
      <c r="W72" s="474"/>
      <c r="X72" s="475"/>
      <c r="Y72" s="475"/>
      <c r="Z72" s="475"/>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row>
    <row r="73" spans="3:54" ht="15.75">
      <c r="C73" s="948" t="s">
        <v>110</v>
      </c>
      <c r="D73" s="948"/>
      <c r="E73" s="427"/>
      <c r="F73" s="478"/>
      <c r="G73" s="946" t="s">
        <v>136</v>
      </c>
      <c r="H73" s="946"/>
      <c r="I73" s="946"/>
      <c r="J73" s="946"/>
      <c r="K73" s="946"/>
      <c r="L73" s="389"/>
      <c r="M73" s="389"/>
      <c r="N73" s="389"/>
      <c r="O73" s="389"/>
      <c r="P73" s="389"/>
      <c r="Q73" s="389"/>
      <c r="R73" s="474"/>
      <c r="S73" s="389"/>
      <c r="T73" s="474"/>
      <c r="U73" s="389"/>
      <c r="V73" s="474"/>
      <c r="W73" s="474"/>
      <c r="X73" s="475"/>
      <c r="Y73" s="475"/>
      <c r="Z73" s="475"/>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89"/>
      <c r="AY73" s="389"/>
      <c r="AZ73" s="389"/>
      <c r="BA73" s="389"/>
      <c r="BB73" s="389"/>
    </row>
    <row r="74" spans="3:54" ht="15.75">
      <c r="C74" s="949"/>
      <c r="D74" s="949"/>
      <c r="E74" s="501"/>
      <c r="F74" s="504"/>
      <c r="G74" s="946"/>
      <c r="H74" s="946"/>
      <c r="I74" s="946"/>
      <c r="J74" s="946"/>
      <c r="K74" s="946"/>
      <c r="L74" s="389"/>
      <c r="M74" s="389"/>
      <c r="N74" s="389"/>
      <c r="O74" s="389"/>
      <c r="P74" s="389"/>
      <c r="Q74" s="389"/>
      <c r="R74" s="474"/>
      <c r="S74" s="389"/>
      <c r="T74" s="474"/>
      <c r="U74" s="389"/>
      <c r="V74" s="474"/>
      <c r="W74" s="474"/>
      <c r="X74" s="475"/>
      <c r="Y74" s="475"/>
      <c r="Z74" s="475"/>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89"/>
      <c r="AY74" s="389"/>
      <c r="AZ74" s="389"/>
      <c r="BA74" s="389"/>
      <c r="BB74" s="389"/>
    </row>
    <row r="75" spans="3:54" ht="17.25" customHeight="1">
      <c r="C75" s="502"/>
      <c r="D75" s="502"/>
      <c r="E75" s="502"/>
      <c r="F75" s="503"/>
      <c r="G75" s="502"/>
      <c r="H75" s="502"/>
      <c r="I75" s="502"/>
      <c r="J75" s="389"/>
      <c r="K75" s="482"/>
      <c r="L75" s="483"/>
      <c r="M75" s="389"/>
      <c r="N75" s="389"/>
      <c r="O75" s="389"/>
      <c r="P75" s="389"/>
      <c r="Q75" s="389"/>
      <c r="R75" s="474"/>
      <c r="S75" s="389"/>
      <c r="T75" s="474"/>
      <c r="U75" s="389"/>
      <c r="V75" s="474"/>
      <c r="W75" s="474"/>
      <c r="X75" s="475"/>
      <c r="Y75" s="475"/>
      <c r="Z75" s="475"/>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row>
    <row r="76" spans="3:54" ht="30.75" customHeight="1">
      <c r="C76" s="928"/>
      <c r="D76" s="928"/>
      <c r="E76" s="928"/>
      <c r="F76" s="928"/>
      <c r="G76" s="928"/>
      <c r="H76" s="928"/>
      <c r="I76" s="928"/>
      <c r="J76" s="389"/>
      <c r="K76" s="482"/>
      <c r="L76" s="483"/>
      <c r="M76" s="389"/>
      <c r="N76" s="389"/>
      <c r="O76" s="389"/>
      <c r="P76" s="389"/>
      <c r="Q76" s="389"/>
      <c r="R76" s="474"/>
      <c r="S76" s="389"/>
      <c r="T76" s="474"/>
      <c r="U76" s="389"/>
      <c r="V76" s="474"/>
      <c r="W76" s="474"/>
      <c r="X76" s="475"/>
      <c r="Y76" s="475"/>
      <c r="Z76" s="475"/>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row>
    <row r="77" spans="3:54" ht="30" customHeight="1">
      <c r="C77" s="947"/>
      <c r="D77" s="947"/>
      <c r="E77" s="947"/>
      <c r="F77" s="947"/>
      <c r="G77" s="947"/>
      <c r="H77" s="947"/>
      <c r="I77" s="947"/>
      <c r="J77" s="389"/>
      <c r="K77" s="482"/>
      <c r="L77" s="483"/>
      <c r="M77" s="389"/>
      <c r="N77" s="389"/>
      <c r="O77" s="389"/>
      <c r="P77" s="389"/>
      <c r="Q77" s="389"/>
      <c r="R77" s="474"/>
      <c r="S77" s="389"/>
      <c r="T77" s="474"/>
      <c r="U77" s="389"/>
      <c r="V77" s="474"/>
      <c r="W77" s="474"/>
      <c r="X77" s="475"/>
      <c r="Y77" s="475"/>
      <c r="Z77" s="475"/>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row>
    <row r="78" spans="3:54">
      <c r="C78" s="389"/>
      <c r="D78" s="389"/>
      <c r="E78" s="389"/>
      <c r="F78" s="389"/>
      <c r="G78" s="389"/>
      <c r="H78" s="389"/>
      <c r="I78" s="389"/>
      <c r="J78" s="389"/>
      <c r="K78" s="482"/>
      <c r="L78" s="483"/>
      <c r="M78" s="389"/>
      <c r="N78" s="389"/>
      <c r="O78" s="389"/>
      <c r="P78" s="389"/>
      <c r="Q78" s="389"/>
      <c r="R78" s="474"/>
      <c r="S78" s="389"/>
      <c r="T78" s="474"/>
      <c r="U78" s="389"/>
      <c r="V78" s="474"/>
      <c r="W78" s="474"/>
      <c r="X78" s="475"/>
      <c r="Y78" s="475"/>
      <c r="Z78" s="475"/>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89"/>
      <c r="AZ78" s="389"/>
      <c r="BA78" s="389"/>
      <c r="BB78" s="389"/>
    </row>
    <row r="79" spans="3:54">
      <c r="C79" s="389"/>
      <c r="D79" s="389"/>
      <c r="E79" s="389"/>
      <c r="F79" s="389"/>
      <c r="G79" s="389"/>
      <c r="H79" s="389"/>
      <c r="I79" s="389"/>
      <c r="J79" s="389"/>
      <c r="K79" s="482"/>
      <c r="L79" s="483"/>
      <c r="M79" s="389"/>
      <c r="N79" s="389"/>
      <c r="O79" s="389"/>
      <c r="P79" s="389"/>
      <c r="Q79" s="389"/>
      <c r="R79" s="474"/>
      <c r="S79" s="389"/>
      <c r="T79" s="474"/>
      <c r="U79" s="389"/>
      <c r="V79" s="474"/>
      <c r="W79" s="474"/>
      <c r="X79" s="475"/>
      <c r="Y79" s="475"/>
      <c r="Z79" s="475"/>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389"/>
      <c r="BA79" s="389"/>
      <c r="BB79" s="389"/>
    </row>
    <row r="80" spans="3:54">
      <c r="C80" s="389"/>
      <c r="D80" s="389"/>
      <c r="E80" s="389"/>
      <c r="F80" s="389"/>
      <c r="G80" s="389"/>
      <c r="H80" s="389"/>
      <c r="I80" s="389"/>
      <c r="J80" s="389"/>
      <c r="K80" s="482"/>
      <c r="L80" s="483"/>
      <c r="M80" s="389"/>
      <c r="N80" s="389"/>
      <c r="O80" s="389"/>
      <c r="P80" s="389"/>
      <c r="Q80" s="389"/>
      <c r="R80" s="474"/>
      <c r="S80" s="389"/>
      <c r="T80" s="474"/>
      <c r="U80" s="389"/>
      <c r="V80" s="474"/>
      <c r="W80" s="474"/>
      <c r="X80" s="475"/>
      <c r="Y80" s="475"/>
      <c r="Z80" s="475"/>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row>
    <row r="81" spans="3:54" s="362" customFormat="1">
      <c r="C81" s="389"/>
      <c r="D81" s="389"/>
      <c r="E81" s="484"/>
      <c r="F81" s="484"/>
      <c r="G81" s="484"/>
      <c r="H81" s="484"/>
      <c r="I81" s="484"/>
      <c r="J81" s="484"/>
      <c r="K81" s="482"/>
      <c r="L81" s="483"/>
      <c r="M81" s="389"/>
      <c r="N81" s="389"/>
      <c r="O81" s="389"/>
      <c r="P81" s="389"/>
      <c r="Q81" s="389"/>
      <c r="R81" s="474"/>
      <c r="S81" s="389"/>
      <c r="T81" s="474"/>
      <c r="U81" s="389"/>
      <c r="V81" s="474"/>
      <c r="W81" s="474"/>
      <c r="X81" s="475"/>
      <c r="Y81" s="475"/>
      <c r="Z81" s="475"/>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89"/>
      <c r="AY81" s="389"/>
      <c r="AZ81" s="389"/>
      <c r="BA81" s="389"/>
      <c r="BB81" s="389"/>
    </row>
    <row r="82" spans="3:54" s="362" customFormat="1">
      <c r="C82" s="389"/>
      <c r="D82" s="389"/>
      <c r="E82" s="484"/>
      <c r="F82" s="484"/>
      <c r="G82" s="484"/>
      <c r="H82" s="484"/>
      <c r="I82" s="484"/>
      <c r="J82" s="484"/>
      <c r="K82" s="482"/>
      <c r="L82" s="483"/>
      <c r="M82" s="389"/>
      <c r="N82" s="389"/>
      <c r="O82" s="389"/>
      <c r="P82" s="389"/>
      <c r="Q82" s="389"/>
      <c r="R82" s="474"/>
      <c r="S82" s="389"/>
      <c r="T82" s="474"/>
      <c r="U82" s="389"/>
      <c r="V82" s="474"/>
      <c r="W82" s="474"/>
      <c r="X82" s="475"/>
      <c r="Y82" s="475"/>
      <c r="Z82" s="475"/>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89"/>
      <c r="AY82" s="389"/>
      <c r="AZ82" s="389"/>
      <c r="BA82" s="389"/>
      <c r="BB82" s="389"/>
    </row>
    <row r="83" spans="3:54" s="362" customFormat="1">
      <c r="C83" s="389"/>
      <c r="D83" s="389"/>
      <c r="E83" s="484"/>
      <c r="F83" s="484"/>
      <c r="G83" s="484"/>
      <c r="H83" s="484"/>
      <c r="I83" s="484"/>
      <c r="J83" s="484"/>
      <c r="K83" s="482"/>
      <c r="L83" s="483"/>
      <c r="M83" s="389"/>
      <c r="N83" s="389"/>
      <c r="O83" s="389"/>
      <c r="P83" s="389"/>
      <c r="Q83" s="389"/>
      <c r="R83" s="474"/>
      <c r="S83" s="389"/>
      <c r="T83" s="474"/>
      <c r="U83" s="389"/>
      <c r="V83" s="474"/>
      <c r="W83" s="474"/>
      <c r="X83" s="475"/>
      <c r="Y83" s="475"/>
      <c r="Z83" s="475"/>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row>
    <row r="84" spans="3:54" s="362" customFormat="1">
      <c r="C84" s="389"/>
      <c r="D84" s="389"/>
      <c r="E84" s="484"/>
      <c r="F84" s="484"/>
      <c r="G84" s="484"/>
      <c r="H84" s="484"/>
      <c r="I84" s="484"/>
      <c r="J84" s="484"/>
      <c r="K84" s="482"/>
      <c r="L84" s="483"/>
      <c r="M84" s="389"/>
      <c r="N84" s="389"/>
      <c r="O84" s="389"/>
      <c r="P84" s="389"/>
      <c r="Q84" s="389"/>
      <c r="R84" s="474"/>
      <c r="S84" s="389"/>
      <c r="T84" s="474"/>
      <c r="U84" s="389"/>
      <c r="V84" s="474"/>
      <c r="W84" s="474"/>
      <c r="X84" s="475"/>
      <c r="Y84" s="475"/>
      <c r="Z84" s="475"/>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row>
    <row r="85" spans="3:54" s="362" customFormat="1">
      <c r="C85" s="389"/>
      <c r="D85" s="389"/>
      <c r="E85" s="484"/>
      <c r="F85" s="484"/>
      <c r="G85" s="484"/>
      <c r="H85" s="484"/>
      <c r="I85" s="484"/>
      <c r="J85" s="484"/>
      <c r="K85" s="482"/>
      <c r="L85" s="483"/>
      <c r="M85" s="389"/>
      <c r="N85" s="389"/>
      <c r="O85" s="389"/>
      <c r="P85" s="389"/>
      <c r="Q85" s="389"/>
      <c r="R85" s="474"/>
      <c r="S85" s="389"/>
      <c r="T85" s="474"/>
      <c r="U85" s="389"/>
      <c r="V85" s="474"/>
      <c r="W85" s="474"/>
      <c r="X85" s="475"/>
      <c r="Y85" s="475"/>
      <c r="Z85" s="475"/>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89"/>
      <c r="AY85" s="389"/>
      <c r="AZ85" s="389"/>
      <c r="BA85" s="389"/>
      <c r="BB85" s="389"/>
    </row>
    <row r="86" spans="3:54" s="362" customFormat="1">
      <c r="C86" s="389"/>
      <c r="D86" s="389"/>
      <c r="E86" s="484"/>
      <c r="F86" s="484"/>
      <c r="G86" s="484"/>
      <c r="H86" s="484"/>
      <c r="I86" s="484"/>
      <c r="J86" s="484"/>
      <c r="K86" s="482"/>
      <c r="L86" s="483"/>
      <c r="M86" s="389"/>
      <c r="N86" s="389"/>
      <c r="O86" s="389"/>
      <c r="P86" s="389"/>
      <c r="Q86" s="389"/>
      <c r="R86" s="474"/>
      <c r="S86" s="389"/>
      <c r="T86" s="474"/>
      <c r="U86" s="389"/>
      <c r="V86" s="474"/>
      <c r="W86" s="474"/>
      <c r="X86" s="475"/>
      <c r="Y86" s="475"/>
      <c r="Z86" s="475"/>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89"/>
      <c r="AY86" s="389"/>
      <c r="AZ86" s="389"/>
      <c r="BA86" s="389"/>
      <c r="BB86" s="389"/>
    </row>
    <row r="87" spans="3:54" s="362" customFormat="1">
      <c r="C87" s="389"/>
      <c r="D87" s="389"/>
      <c r="E87" s="484"/>
      <c r="F87" s="484"/>
      <c r="G87" s="484"/>
      <c r="H87" s="484"/>
      <c r="I87" s="484"/>
      <c r="J87" s="484"/>
      <c r="K87" s="482"/>
      <c r="L87" s="483"/>
      <c r="M87" s="389"/>
      <c r="N87" s="389"/>
      <c r="O87" s="389"/>
      <c r="P87" s="389"/>
      <c r="Q87" s="389"/>
      <c r="R87" s="474"/>
      <c r="S87" s="389"/>
      <c r="T87" s="474"/>
      <c r="U87" s="389"/>
      <c r="V87" s="474"/>
      <c r="W87" s="474"/>
      <c r="X87" s="475"/>
      <c r="Y87" s="475"/>
      <c r="Z87" s="475"/>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row>
    <row r="88" spans="3:54" s="362" customFormat="1">
      <c r="C88" s="389"/>
      <c r="D88" s="389"/>
      <c r="E88" s="484"/>
      <c r="F88" s="484"/>
      <c r="G88" s="484"/>
      <c r="H88" s="484"/>
      <c r="I88" s="484"/>
      <c r="J88" s="484"/>
      <c r="K88" s="482"/>
      <c r="L88" s="483"/>
      <c r="M88" s="389"/>
      <c r="N88" s="389"/>
      <c r="O88" s="389"/>
      <c r="P88" s="389"/>
      <c r="Q88" s="389"/>
      <c r="R88" s="474"/>
      <c r="S88" s="389"/>
      <c r="T88" s="474"/>
      <c r="U88" s="389"/>
      <c r="V88" s="474"/>
      <c r="W88" s="474"/>
      <c r="X88" s="475"/>
      <c r="Y88" s="475"/>
      <c r="Z88" s="475"/>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89"/>
      <c r="AY88" s="389"/>
      <c r="AZ88" s="389"/>
      <c r="BA88" s="389"/>
      <c r="BB88" s="389"/>
    </row>
    <row r="89" spans="3:54" s="362" customFormat="1">
      <c r="C89" s="389"/>
      <c r="D89" s="389"/>
      <c r="E89" s="484"/>
      <c r="F89" s="484"/>
      <c r="G89" s="484"/>
      <c r="H89" s="484"/>
      <c r="I89" s="484"/>
      <c r="J89" s="484"/>
      <c r="K89" s="482"/>
      <c r="L89" s="483"/>
      <c r="M89" s="389"/>
      <c r="N89" s="389"/>
      <c r="O89" s="389"/>
      <c r="P89" s="389"/>
      <c r="Q89" s="389"/>
      <c r="R89" s="474"/>
      <c r="S89" s="389"/>
      <c r="T89" s="474"/>
      <c r="U89" s="389"/>
      <c r="V89" s="474"/>
      <c r="W89" s="474"/>
      <c r="X89" s="475"/>
      <c r="Y89" s="475"/>
      <c r="Z89" s="475"/>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89"/>
      <c r="AY89" s="389"/>
      <c r="AZ89" s="389"/>
      <c r="BA89" s="389"/>
      <c r="BB89" s="389"/>
    </row>
    <row r="90" spans="3:54" s="362" customFormat="1">
      <c r="C90" s="389"/>
      <c r="D90" s="389"/>
      <c r="E90" s="484"/>
      <c r="F90" s="484"/>
      <c r="G90" s="484"/>
      <c r="H90" s="484"/>
      <c r="I90" s="484"/>
      <c r="J90" s="484"/>
      <c r="K90" s="482"/>
      <c r="L90" s="483"/>
      <c r="M90" s="389"/>
      <c r="N90" s="389"/>
      <c r="O90" s="389"/>
      <c r="P90" s="389"/>
      <c r="Q90" s="389"/>
      <c r="R90" s="474"/>
      <c r="S90" s="389"/>
      <c r="T90" s="474"/>
      <c r="U90" s="389"/>
      <c r="V90" s="474"/>
      <c r="W90" s="474"/>
      <c r="X90" s="475"/>
      <c r="Y90" s="475"/>
      <c r="Z90" s="475"/>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389"/>
      <c r="BA90" s="389"/>
      <c r="BB90" s="389"/>
    </row>
    <row r="91" spans="3:54" s="362" customFormat="1">
      <c r="C91" s="389"/>
      <c r="D91" s="389"/>
      <c r="E91" s="484"/>
      <c r="F91" s="484"/>
      <c r="G91" s="484"/>
      <c r="H91" s="484"/>
      <c r="I91" s="484"/>
      <c r="J91" s="484"/>
      <c r="K91" s="482"/>
      <c r="L91" s="483"/>
      <c r="M91" s="389"/>
      <c r="N91" s="389"/>
      <c r="O91" s="389"/>
      <c r="P91" s="389"/>
      <c r="Q91" s="389"/>
      <c r="R91" s="474"/>
      <c r="S91" s="389"/>
      <c r="T91" s="474"/>
      <c r="U91" s="389"/>
      <c r="V91" s="474"/>
      <c r="W91" s="474"/>
      <c r="X91" s="475"/>
      <c r="Y91" s="475"/>
      <c r="Z91" s="475"/>
      <c r="AA91" s="389"/>
      <c r="AB91" s="389"/>
      <c r="AC91" s="389"/>
      <c r="AD91" s="389"/>
      <c r="AE91" s="389"/>
      <c r="AF91" s="389"/>
      <c r="AG91" s="389"/>
      <c r="AH91" s="389"/>
      <c r="AI91" s="389"/>
      <c r="AJ91" s="389"/>
      <c r="AK91" s="389"/>
      <c r="AL91" s="389"/>
      <c r="AM91" s="389"/>
      <c r="AN91" s="389"/>
      <c r="AO91" s="389"/>
      <c r="AP91" s="389"/>
      <c r="AQ91" s="389"/>
      <c r="AR91" s="389"/>
      <c r="AS91" s="389"/>
      <c r="AT91" s="389"/>
      <c r="AU91" s="389"/>
      <c r="AV91" s="389"/>
      <c r="AW91" s="389"/>
      <c r="AX91" s="389"/>
      <c r="AY91" s="389"/>
      <c r="AZ91" s="389"/>
      <c r="BA91" s="389"/>
      <c r="BB91" s="389"/>
    </row>
    <row r="92" spans="3:54" s="362" customFormat="1">
      <c r="C92" s="389"/>
      <c r="D92" s="389"/>
      <c r="E92" s="484"/>
      <c r="F92" s="484"/>
      <c r="G92" s="484"/>
      <c r="H92" s="484"/>
      <c r="I92" s="484"/>
      <c r="J92" s="484"/>
      <c r="K92" s="482"/>
      <c r="L92" s="483"/>
      <c r="M92" s="389"/>
      <c r="N92" s="389"/>
      <c r="O92" s="389"/>
      <c r="P92" s="389"/>
      <c r="Q92" s="389"/>
      <c r="R92" s="474"/>
      <c r="S92" s="389"/>
      <c r="T92" s="474"/>
      <c r="U92" s="389"/>
      <c r="V92" s="474"/>
      <c r="W92" s="474"/>
      <c r="X92" s="475"/>
      <c r="Y92" s="475"/>
      <c r="Z92" s="475"/>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89"/>
      <c r="AY92" s="389"/>
      <c r="AZ92" s="389"/>
      <c r="BA92" s="389"/>
      <c r="BB92" s="389"/>
    </row>
    <row r="93" spans="3:54" s="362" customFormat="1">
      <c r="C93" s="389"/>
      <c r="D93" s="389"/>
      <c r="E93" s="484"/>
      <c r="F93" s="484"/>
      <c r="G93" s="484"/>
      <c r="H93" s="484"/>
      <c r="I93" s="484"/>
      <c r="J93" s="484"/>
      <c r="K93" s="482"/>
      <c r="L93" s="483"/>
      <c r="M93" s="389"/>
      <c r="N93" s="389"/>
      <c r="O93" s="389"/>
      <c r="P93" s="389"/>
      <c r="Q93" s="389"/>
      <c r="R93" s="474"/>
      <c r="S93" s="389"/>
      <c r="T93" s="474"/>
      <c r="U93" s="389"/>
      <c r="V93" s="474"/>
      <c r="W93" s="474"/>
      <c r="X93" s="475"/>
      <c r="Y93" s="475"/>
      <c r="Z93" s="475"/>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row>
    <row r="94" spans="3:54" s="362" customFormat="1">
      <c r="C94" s="389"/>
      <c r="D94" s="389"/>
      <c r="E94" s="484"/>
      <c r="F94" s="484"/>
      <c r="G94" s="484"/>
      <c r="H94" s="484"/>
      <c r="I94" s="484"/>
      <c r="J94" s="484"/>
      <c r="K94" s="482"/>
      <c r="L94" s="483"/>
      <c r="M94" s="389"/>
      <c r="N94" s="389"/>
      <c r="O94" s="389"/>
      <c r="P94" s="389"/>
      <c r="Q94" s="389"/>
      <c r="R94" s="474"/>
      <c r="S94" s="389"/>
      <c r="T94" s="474"/>
      <c r="U94" s="389"/>
      <c r="V94" s="474"/>
      <c r="W94" s="474"/>
      <c r="X94" s="475"/>
      <c r="Y94" s="475"/>
      <c r="Z94" s="475"/>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89"/>
      <c r="AZ94" s="389"/>
      <c r="BA94" s="389"/>
      <c r="BB94" s="389"/>
    </row>
    <row r="95" spans="3:54" s="362" customFormat="1">
      <c r="C95" s="389"/>
      <c r="D95" s="389"/>
      <c r="E95" s="484"/>
      <c r="F95" s="484"/>
      <c r="G95" s="484"/>
      <c r="H95" s="484"/>
      <c r="I95" s="484"/>
      <c r="J95" s="484"/>
      <c r="K95" s="482"/>
      <c r="L95" s="483"/>
      <c r="M95" s="389"/>
      <c r="N95" s="389"/>
      <c r="O95" s="389"/>
      <c r="P95" s="389"/>
      <c r="Q95" s="389"/>
      <c r="R95" s="474"/>
      <c r="S95" s="389"/>
      <c r="T95" s="474"/>
      <c r="U95" s="389"/>
      <c r="V95" s="474"/>
      <c r="W95" s="474"/>
      <c r="X95" s="475"/>
      <c r="Y95" s="475"/>
      <c r="Z95" s="475"/>
      <c r="AA95" s="389"/>
      <c r="AB95" s="389"/>
      <c r="AC95" s="389"/>
      <c r="AD95" s="389"/>
      <c r="AE95" s="389"/>
      <c r="AF95" s="389"/>
      <c r="AG95" s="389"/>
      <c r="AH95" s="389"/>
      <c r="AI95" s="389"/>
      <c r="AJ95" s="389"/>
      <c r="AK95" s="389"/>
      <c r="AL95" s="389"/>
      <c r="AM95" s="389"/>
      <c r="AN95" s="389"/>
      <c r="AO95" s="389"/>
      <c r="AP95" s="389"/>
      <c r="AQ95" s="389"/>
      <c r="AR95" s="389"/>
      <c r="AS95" s="389"/>
      <c r="AT95" s="389"/>
      <c r="AU95" s="389"/>
      <c r="AV95" s="389"/>
      <c r="AW95" s="389"/>
      <c r="AX95" s="389"/>
      <c r="AY95" s="389"/>
      <c r="AZ95" s="389"/>
      <c r="BA95" s="389"/>
      <c r="BB95" s="389"/>
    </row>
    <row r="96" spans="3:54" s="362" customFormat="1">
      <c r="C96" s="389"/>
      <c r="D96" s="389"/>
      <c r="E96" s="484"/>
      <c r="F96" s="484"/>
      <c r="G96" s="484"/>
      <c r="H96" s="484"/>
      <c r="I96" s="484"/>
      <c r="J96" s="484"/>
      <c r="K96" s="482"/>
      <c r="L96" s="483"/>
      <c r="M96" s="389"/>
      <c r="N96" s="389"/>
      <c r="O96" s="389"/>
      <c r="P96" s="389"/>
      <c r="Q96" s="389"/>
      <c r="R96" s="474"/>
      <c r="S96" s="389"/>
      <c r="T96" s="474"/>
      <c r="U96" s="389"/>
      <c r="V96" s="474"/>
      <c r="W96" s="474"/>
      <c r="X96" s="475"/>
      <c r="Y96" s="475"/>
      <c r="Z96" s="475"/>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389"/>
      <c r="AX96" s="389"/>
      <c r="AY96" s="389"/>
      <c r="AZ96" s="389"/>
      <c r="BA96" s="389"/>
      <c r="BB96" s="389"/>
    </row>
    <row r="97" spans="1:54">
      <c r="C97" s="389"/>
      <c r="D97" s="389"/>
      <c r="E97" s="484"/>
      <c r="F97" s="484"/>
      <c r="G97" s="484"/>
      <c r="H97" s="484"/>
      <c r="I97" s="484"/>
      <c r="J97" s="484"/>
      <c r="K97" s="482"/>
      <c r="L97" s="483"/>
      <c r="M97" s="389"/>
      <c r="N97" s="389"/>
      <c r="O97" s="389"/>
      <c r="P97" s="389"/>
      <c r="Q97" s="389"/>
      <c r="R97" s="474"/>
      <c r="S97" s="389"/>
      <c r="T97" s="474"/>
      <c r="U97" s="389"/>
      <c r="V97" s="474"/>
      <c r="W97" s="474"/>
      <c r="X97" s="475"/>
      <c r="Y97" s="475"/>
      <c r="Z97" s="475"/>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389"/>
      <c r="AY97" s="389"/>
      <c r="AZ97" s="389"/>
      <c r="BA97" s="389"/>
      <c r="BB97" s="389"/>
    </row>
    <row r="98" spans="1:54">
      <c r="C98" s="389"/>
      <c r="D98" s="389"/>
      <c r="E98" s="484"/>
      <c r="F98" s="484"/>
      <c r="G98" s="484"/>
      <c r="H98" s="484"/>
      <c r="I98" s="484"/>
      <c r="J98" s="484"/>
      <c r="K98" s="482"/>
      <c r="L98" s="483"/>
      <c r="M98" s="389"/>
      <c r="N98" s="389"/>
      <c r="O98" s="389"/>
      <c r="P98" s="389"/>
      <c r="Q98" s="389"/>
      <c r="R98" s="474"/>
      <c r="S98" s="389"/>
      <c r="T98" s="474"/>
      <c r="U98" s="389"/>
      <c r="V98" s="474"/>
      <c r="W98" s="474"/>
      <c r="X98" s="475"/>
      <c r="Y98" s="475"/>
      <c r="Z98" s="475"/>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389"/>
      <c r="AX98" s="389"/>
      <c r="AY98" s="389"/>
      <c r="AZ98" s="389"/>
      <c r="BA98" s="389"/>
      <c r="BB98" s="389"/>
    </row>
    <row r="99" spans="1:54">
      <c r="C99" s="389"/>
      <c r="D99" s="389"/>
      <c r="E99" s="484"/>
      <c r="F99" s="484"/>
      <c r="G99" s="484"/>
      <c r="H99" s="484"/>
      <c r="I99" s="484"/>
      <c r="J99" s="484"/>
      <c r="K99" s="482"/>
      <c r="L99" s="483"/>
      <c r="M99" s="389"/>
      <c r="N99" s="389"/>
      <c r="O99" s="389"/>
      <c r="P99" s="389"/>
      <c r="Q99" s="389"/>
      <c r="R99" s="474"/>
      <c r="S99" s="389"/>
      <c r="T99" s="474"/>
      <c r="U99" s="389"/>
      <c r="V99" s="474"/>
      <c r="W99" s="474"/>
      <c r="X99" s="475"/>
      <c r="Y99" s="475"/>
      <c r="Z99" s="475"/>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89"/>
      <c r="AY99" s="389"/>
      <c r="AZ99" s="389"/>
      <c r="BA99" s="389"/>
      <c r="BB99" s="389"/>
    </row>
    <row r="100" spans="1:54">
      <c r="A100" s="363"/>
      <c r="C100" s="389"/>
      <c r="D100" s="389"/>
      <c r="E100" s="484"/>
      <c r="F100" s="484"/>
      <c r="G100" s="484"/>
      <c r="H100" s="484"/>
      <c r="I100" s="484"/>
      <c r="J100" s="484"/>
      <c r="K100" s="482"/>
      <c r="L100" s="483"/>
      <c r="M100" s="389"/>
      <c r="N100" s="389"/>
      <c r="O100" s="389"/>
      <c r="P100" s="389"/>
      <c r="Q100" s="389"/>
      <c r="R100" s="474"/>
      <c r="S100" s="389"/>
      <c r="T100" s="474"/>
      <c r="U100" s="389"/>
      <c r="V100" s="474"/>
      <c r="W100" s="474"/>
      <c r="X100" s="475"/>
      <c r="Y100" s="475"/>
      <c r="Z100" s="475"/>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row>
    <row r="101" spans="1:54">
      <c r="A101" s="363"/>
      <c r="C101" s="389"/>
      <c r="D101" s="389"/>
      <c r="E101" s="484"/>
      <c r="F101" s="484"/>
      <c r="G101" s="484"/>
      <c r="H101" s="484"/>
      <c r="I101" s="484"/>
      <c r="J101" s="484"/>
      <c r="K101" s="482"/>
      <c r="L101" s="483"/>
      <c r="M101" s="389"/>
      <c r="N101" s="389"/>
      <c r="O101" s="389"/>
      <c r="P101" s="389"/>
      <c r="Q101" s="389"/>
      <c r="R101" s="474"/>
      <c r="S101" s="389"/>
      <c r="T101" s="474"/>
      <c r="U101" s="389"/>
      <c r="V101" s="474"/>
      <c r="W101" s="474"/>
      <c r="X101" s="475"/>
      <c r="Y101" s="475"/>
      <c r="Z101" s="475"/>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89"/>
      <c r="AY101" s="389"/>
      <c r="AZ101" s="389"/>
      <c r="BA101" s="389"/>
      <c r="BB101" s="389"/>
    </row>
    <row r="102" spans="1:54">
      <c r="A102" s="363"/>
      <c r="C102" s="389"/>
      <c r="D102" s="389"/>
      <c r="E102" s="484"/>
      <c r="F102" s="484"/>
      <c r="G102" s="484"/>
      <c r="H102" s="484"/>
      <c r="I102" s="484"/>
      <c r="J102" s="484"/>
      <c r="K102" s="482"/>
      <c r="L102" s="483"/>
      <c r="M102" s="389"/>
      <c r="N102" s="389"/>
      <c r="O102" s="389"/>
      <c r="P102" s="389"/>
      <c r="Q102" s="389"/>
      <c r="R102" s="474"/>
      <c r="S102" s="389"/>
      <c r="T102" s="474"/>
      <c r="U102" s="389"/>
      <c r="V102" s="474"/>
      <c r="W102" s="474"/>
      <c r="X102" s="475"/>
      <c r="Y102" s="475"/>
      <c r="Z102" s="475"/>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89"/>
      <c r="AY102" s="389"/>
      <c r="AZ102" s="389"/>
      <c r="BA102" s="389"/>
      <c r="BB102" s="389"/>
    </row>
    <row r="103" spans="1:54">
      <c r="A103" s="363"/>
      <c r="C103" s="389"/>
      <c r="D103" s="389"/>
      <c r="E103" s="484"/>
      <c r="F103" s="484"/>
      <c r="G103" s="484"/>
      <c r="H103" s="484"/>
      <c r="I103" s="484"/>
      <c r="J103" s="484"/>
      <c r="K103" s="482"/>
      <c r="L103" s="483"/>
      <c r="M103" s="389"/>
      <c r="N103" s="389"/>
      <c r="O103" s="389"/>
      <c r="P103" s="389"/>
      <c r="Q103" s="389"/>
      <c r="R103" s="474"/>
      <c r="S103" s="389"/>
      <c r="T103" s="474"/>
      <c r="U103" s="389"/>
      <c r="V103" s="474"/>
      <c r="W103" s="474"/>
      <c r="X103" s="475"/>
      <c r="Y103" s="475"/>
      <c r="Z103" s="475"/>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89"/>
      <c r="AY103" s="389"/>
      <c r="AZ103" s="389"/>
      <c r="BA103" s="389"/>
      <c r="BB103" s="389"/>
    </row>
    <row r="104" spans="1:54">
      <c r="A104" s="363"/>
      <c r="C104" s="389"/>
      <c r="D104" s="389"/>
      <c r="E104" s="484"/>
      <c r="F104" s="484"/>
      <c r="G104" s="484"/>
      <c r="H104" s="484"/>
      <c r="I104" s="484"/>
      <c r="J104" s="484"/>
      <c r="K104" s="482"/>
      <c r="L104" s="483"/>
      <c r="M104" s="389"/>
      <c r="N104" s="389"/>
      <c r="O104" s="389"/>
      <c r="P104" s="389"/>
      <c r="Q104" s="389"/>
      <c r="R104" s="474"/>
      <c r="S104" s="389"/>
      <c r="T104" s="474"/>
      <c r="U104" s="389"/>
      <c r="V104" s="474"/>
      <c r="W104" s="474"/>
      <c r="X104" s="475"/>
      <c r="Y104" s="475"/>
      <c r="Z104" s="475"/>
      <c r="AA104" s="389"/>
      <c r="AB104" s="389"/>
      <c r="AC104" s="389"/>
      <c r="AD104" s="389"/>
      <c r="AE104" s="389"/>
      <c r="AF104" s="389"/>
      <c r="AG104" s="389"/>
      <c r="AH104" s="389"/>
      <c r="AI104" s="389"/>
      <c r="AJ104" s="389"/>
      <c r="AK104" s="389"/>
      <c r="AL104" s="389"/>
      <c r="AM104" s="389"/>
      <c r="AN104" s="389"/>
      <c r="AO104" s="389"/>
      <c r="AP104" s="389"/>
      <c r="AQ104" s="389"/>
      <c r="AR104" s="389"/>
      <c r="AS104" s="389"/>
      <c r="AT104" s="389"/>
      <c r="AU104" s="389"/>
      <c r="AV104" s="389"/>
      <c r="AW104" s="389"/>
      <c r="AX104" s="389"/>
      <c r="AY104" s="389"/>
      <c r="AZ104" s="389"/>
      <c r="BA104" s="389"/>
      <c r="BB104" s="389"/>
    </row>
    <row r="105" spans="1:54">
      <c r="A105" s="363"/>
      <c r="C105" s="389"/>
      <c r="D105" s="389"/>
      <c r="E105" s="484"/>
      <c r="F105" s="484"/>
      <c r="G105" s="484"/>
      <c r="H105" s="484"/>
      <c r="I105" s="484"/>
      <c r="J105" s="484"/>
      <c r="K105" s="482"/>
      <c r="L105" s="483"/>
      <c r="M105" s="389"/>
      <c r="N105" s="389"/>
      <c r="O105" s="389"/>
      <c r="P105" s="389"/>
      <c r="Q105" s="389"/>
      <c r="R105" s="474"/>
      <c r="S105" s="389"/>
      <c r="T105" s="474"/>
      <c r="U105" s="389"/>
      <c r="V105" s="474"/>
      <c r="W105" s="474"/>
      <c r="X105" s="475"/>
      <c r="Y105" s="475"/>
      <c r="Z105" s="475"/>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485"/>
    </row>
    <row r="106" spans="1:54">
      <c r="A106" s="363"/>
      <c r="C106" s="363"/>
      <c r="D106" s="363"/>
      <c r="E106" s="484"/>
      <c r="F106" s="484"/>
      <c r="G106" s="484"/>
      <c r="H106" s="484"/>
      <c r="I106" s="484"/>
      <c r="J106" s="484"/>
      <c r="K106" s="486"/>
      <c r="L106" s="487"/>
      <c r="M106" s="363"/>
      <c r="O106" s="363"/>
      <c r="P106" s="363"/>
      <c r="R106" s="365"/>
      <c r="T106" s="365"/>
      <c r="V106" s="365"/>
      <c r="W106" s="365"/>
      <c r="X106" s="366"/>
      <c r="Y106" s="366"/>
      <c r="Z106" s="366"/>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421"/>
    </row>
    <row r="107" spans="1:54">
      <c r="A107" s="363"/>
      <c r="C107" s="363"/>
      <c r="D107" s="363"/>
      <c r="E107" s="484"/>
      <c r="F107" s="484"/>
      <c r="G107" s="484"/>
      <c r="H107" s="484"/>
      <c r="I107" s="484"/>
      <c r="J107" s="484"/>
      <c r="K107" s="486"/>
      <c r="L107" s="487"/>
      <c r="M107" s="363"/>
      <c r="O107" s="363"/>
      <c r="P107" s="363"/>
      <c r="R107" s="365"/>
      <c r="T107" s="365"/>
      <c r="V107" s="365"/>
      <c r="W107" s="365"/>
      <c r="X107" s="366"/>
      <c r="Y107" s="366"/>
      <c r="Z107" s="366"/>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421"/>
    </row>
    <row r="108" spans="1:54">
      <c r="A108" s="363"/>
      <c r="C108" s="363"/>
      <c r="D108" s="363"/>
      <c r="E108" s="484"/>
      <c r="F108" s="484"/>
      <c r="G108" s="484"/>
      <c r="H108" s="484"/>
      <c r="I108" s="484"/>
      <c r="J108" s="484"/>
      <c r="K108" s="486"/>
      <c r="L108" s="487"/>
      <c r="M108" s="363"/>
      <c r="O108" s="363"/>
      <c r="P108" s="363"/>
      <c r="R108" s="365"/>
      <c r="T108" s="365"/>
      <c r="V108" s="365"/>
      <c r="W108" s="365"/>
      <c r="X108" s="366"/>
      <c r="Y108" s="366"/>
      <c r="Z108" s="366"/>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421"/>
    </row>
    <row r="109" spans="1:54">
      <c r="A109" s="363"/>
      <c r="C109" s="363"/>
      <c r="D109" s="363"/>
      <c r="E109" s="484"/>
      <c r="F109" s="484"/>
      <c r="G109" s="484"/>
      <c r="H109" s="484"/>
      <c r="I109" s="484"/>
      <c r="J109" s="484"/>
      <c r="K109" s="486"/>
      <c r="L109" s="487"/>
      <c r="M109" s="363"/>
      <c r="O109" s="363"/>
      <c r="P109" s="363"/>
      <c r="R109" s="365"/>
      <c r="T109" s="365"/>
      <c r="V109" s="365"/>
      <c r="W109" s="365"/>
      <c r="X109" s="366"/>
      <c r="Y109" s="366"/>
      <c r="Z109" s="366"/>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421"/>
    </row>
    <row r="110" spans="1:54">
      <c r="A110" s="363"/>
      <c r="C110" s="363"/>
      <c r="D110" s="363"/>
      <c r="E110" s="484"/>
      <c r="F110" s="484"/>
      <c r="G110" s="484"/>
      <c r="H110" s="484"/>
      <c r="I110" s="484"/>
      <c r="J110" s="484"/>
      <c r="K110" s="486"/>
      <c r="L110" s="487"/>
      <c r="M110" s="363"/>
      <c r="O110" s="363"/>
      <c r="P110" s="363"/>
      <c r="R110" s="365"/>
      <c r="T110" s="365"/>
      <c r="V110" s="365"/>
      <c r="W110" s="365"/>
      <c r="X110" s="366"/>
      <c r="Y110" s="366"/>
      <c r="Z110" s="366"/>
      <c r="AA110" s="363"/>
      <c r="AB110" s="363"/>
      <c r="AC110" s="363"/>
      <c r="AD110" s="36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3"/>
      <c r="BB110" s="421"/>
    </row>
    <row r="111" spans="1:54">
      <c r="E111" s="488"/>
      <c r="F111" s="488"/>
      <c r="G111" s="488"/>
      <c r="H111" s="488"/>
      <c r="I111" s="488"/>
      <c r="J111" s="488"/>
      <c r="K111" s="489"/>
      <c r="L111" s="490"/>
      <c r="BB111" s="421"/>
    </row>
    <row r="112" spans="1:54">
      <c r="E112" s="488"/>
      <c r="F112" s="488"/>
      <c r="G112" s="488"/>
      <c r="H112" s="488"/>
      <c r="I112" s="488"/>
      <c r="J112" s="488"/>
      <c r="K112" s="489"/>
      <c r="L112" s="490"/>
    </row>
    <row r="113" spans="1:54">
      <c r="E113" s="488"/>
      <c r="F113" s="488"/>
      <c r="G113" s="488"/>
      <c r="H113" s="488"/>
      <c r="I113" s="488"/>
      <c r="J113" s="488"/>
      <c r="K113" s="489"/>
      <c r="L113" s="490"/>
    </row>
    <row r="114" spans="1:54">
      <c r="E114" s="488"/>
      <c r="F114" s="488"/>
      <c r="G114" s="488"/>
      <c r="H114" s="488"/>
      <c r="I114" s="488"/>
      <c r="J114" s="488"/>
      <c r="K114" s="489"/>
      <c r="L114" s="490"/>
    </row>
    <row r="115" spans="1:54">
      <c r="E115" s="481"/>
      <c r="F115" s="481"/>
      <c r="G115" s="481"/>
      <c r="H115" s="481"/>
      <c r="I115" s="481"/>
      <c r="J115" s="481"/>
    </row>
    <row r="116" spans="1:54">
      <c r="E116" s="481"/>
      <c r="F116" s="481"/>
      <c r="G116" s="481"/>
      <c r="H116" s="481"/>
      <c r="I116" s="481"/>
      <c r="J116" s="481"/>
    </row>
    <row r="117" spans="1:54" s="492" customFormat="1">
      <c r="A117" s="362"/>
      <c r="B117" s="363"/>
      <c r="C117" s="362"/>
      <c r="D117" s="362"/>
      <c r="E117" s="481"/>
      <c r="F117" s="481"/>
      <c r="G117" s="481"/>
      <c r="H117" s="481"/>
      <c r="I117" s="481"/>
      <c r="J117" s="481"/>
      <c r="L117" s="362"/>
      <c r="M117" s="362"/>
      <c r="N117" s="363"/>
      <c r="O117" s="362"/>
      <c r="P117" s="362"/>
      <c r="Q117" s="363"/>
      <c r="R117" s="452"/>
      <c r="S117" s="363"/>
      <c r="T117" s="452"/>
      <c r="U117" s="363"/>
      <c r="V117" s="452"/>
      <c r="W117" s="452"/>
      <c r="X117" s="491"/>
      <c r="Y117" s="491"/>
      <c r="Z117" s="491"/>
      <c r="AA117" s="362"/>
      <c r="AB117" s="362"/>
      <c r="AC117" s="362"/>
      <c r="AD117" s="362"/>
      <c r="AE117" s="362"/>
      <c r="AF117" s="362"/>
      <c r="AG117" s="362"/>
      <c r="AH117" s="362"/>
      <c r="AI117" s="362"/>
      <c r="AJ117" s="362"/>
      <c r="AK117" s="362"/>
      <c r="AL117" s="362"/>
      <c r="AM117" s="362"/>
      <c r="AN117" s="362"/>
      <c r="AO117" s="362"/>
      <c r="AP117" s="362"/>
      <c r="AQ117" s="362"/>
      <c r="AR117" s="362"/>
      <c r="AS117" s="362"/>
      <c r="AT117" s="362"/>
      <c r="AU117" s="362"/>
      <c r="AV117" s="362"/>
      <c r="AW117" s="362"/>
      <c r="AX117" s="362"/>
      <c r="AY117" s="362"/>
      <c r="AZ117" s="362"/>
      <c r="BA117" s="362"/>
      <c r="BB117" s="362"/>
    </row>
  </sheetData>
  <mergeCells count="66">
    <mergeCell ref="AA11:AB11"/>
    <mergeCell ref="C12:D12"/>
    <mergeCell ref="C13:D13"/>
    <mergeCell ref="C17:D17"/>
    <mergeCell ref="C18:D18"/>
    <mergeCell ref="C29:D29"/>
    <mergeCell ref="C30:D31"/>
    <mergeCell ref="C22:D22"/>
    <mergeCell ref="C2:I2"/>
    <mergeCell ref="C5:V5"/>
    <mergeCell ref="O7:O8"/>
    <mergeCell ref="C19:D19"/>
    <mergeCell ref="C20:D20"/>
    <mergeCell ref="C21:D21"/>
    <mergeCell ref="C23:D23"/>
    <mergeCell ref="C24:D24"/>
    <mergeCell ref="C25:D25"/>
    <mergeCell ref="C27:D27"/>
    <mergeCell ref="C28:D28"/>
    <mergeCell ref="G30:G31"/>
    <mergeCell ref="I30:I31"/>
    <mergeCell ref="C33:D33"/>
    <mergeCell ref="C34:D34"/>
    <mergeCell ref="M47:M48"/>
    <mergeCell ref="C35:D35"/>
    <mergeCell ref="O47:V48"/>
    <mergeCell ref="C36:D36"/>
    <mergeCell ref="C40:D40"/>
    <mergeCell ref="C41:D41"/>
    <mergeCell ref="C42:D42"/>
    <mergeCell ref="C43:D43"/>
    <mergeCell ref="M43:M44"/>
    <mergeCell ref="O43:V44"/>
    <mergeCell ref="C44:D44"/>
    <mergeCell ref="C45:D45"/>
    <mergeCell ref="C46:D46"/>
    <mergeCell ref="O46:V46"/>
    <mergeCell ref="G71:K71"/>
    <mergeCell ref="C67:D67"/>
    <mergeCell ref="O49:V49"/>
    <mergeCell ref="C50:D50"/>
    <mergeCell ref="C51:D51"/>
    <mergeCell ref="C52:D52"/>
    <mergeCell ref="C59:D59"/>
    <mergeCell ref="C61:D61"/>
    <mergeCell ref="C62:D62"/>
    <mergeCell ref="C63:D63"/>
    <mergeCell ref="C64:D64"/>
    <mergeCell ref="C65:D65"/>
    <mergeCell ref="C66:D66"/>
    <mergeCell ref="AI11:AO12"/>
    <mergeCell ref="AI13:AO15"/>
    <mergeCell ref="G68:K68"/>
    <mergeCell ref="C76:I76"/>
    <mergeCell ref="C77:I77"/>
    <mergeCell ref="C72:D72"/>
    <mergeCell ref="G72:K72"/>
    <mergeCell ref="C73:D73"/>
    <mergeCell ref="G73:K73"/>
    <mergeCell ref="C74:D74"/>
    <mergeCell ref="G74:K74"/>
    <mergeCell ref="C68:D68"/>
    <mergeCell ref="C69:D69"/>
    <mergeCell ref="C70:D70"/>
    <mergeCell ref="G70:K70"/>
    <mergeCell ref="C71:D71"/>
  </mergeCells>
  <dataValidations count="9">
    <dataValidation type="list" allowBlank="1" showInputMessage="1" showErrorMessage="1" sqref="V30:V36 V12:V28 I50:I52 I28:I30 I34:I36 I17:I21 R30:R36 R38:R39 V38:V39 R12:R28 I11:I13 I40:I42 I44:I46 I64:I67" xr:uid="{00000000-0002-0000-1700-000000000000}">
      <formula1>"Y, N"</formula1>
    </dataValidation>
    <dataValidation type="list" allowBlank="1" showInputMessage="1" showErrorMessage="1" sqref="N46:V46" xr:uid="{00000000-0002-0000-1700-000001000000}">
      <formula1>"Industrial, All others"</formula1>
    </dataValidation>
    <dataValidation allowBlank="1" showInputMessage="1" showErrorMessage="1" promptTitle="ISO 21930:2007" prompt="Sustainability in building construction- Environmental declaration of building products, BSi" sqref="C44:D44" xr:uid="{00000000-0002-0000-17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41:D42" xr:uid="{00000000-0002-0000-1700-000003000000}"/>
    <dataValidation allowBlank="1" showInputMessage="1" showErrorMessage="1" promptTitle="EN 15978:2011" prompt="Sustainability of construction works - assessment of environmental performance of buildings - calculation method, BSi" sqref="C30" xr:uid="{00000000-0002-0000-1700-000004000000}"/>
    <dataValidation allowBlank="1" showInputMessage="1" showErrorMessage="1" promptTitle="EN 15804:2012" prompt="Sustainability of construction works - Environmental product declarations - core rules for the product category of construction products, BSi" sqref="C45:D45" xr:uid="{00000000-0002-0000-1700-000005000000}"/>
    <dataValidation allowBlank="1" showInputMessage="1" showErrorMessage="1" promptTitle="CEN/TR 15941:2010" prompt="Sustainability of construction works - Environmental product declarations - Methodology for selection and use of generic data, BSi" sqref="C35:D35" xr:uid="{00000000-0002-0000-1700-000006000000}"/>
    <dataValidation allowBlank="1" showErrorMessage="1" sqref="C52:D52" xr:uid="{00000000-0002-0000-1700-000007000000}"/>
    <dataValidation allowBlank="1" showErrorMessage="1" promptTitle="EN 15804:2012" prompt="Sustainability of construction works - Environmental product declarations - core rules for the product category of construction products, BSi" sqref="C46:D46" xr:uid="{00000000-0002-0000-1700-000008000000}"/>
  </dataValidations>
  <pageMargins left="0.70866141732283472" right="0.70866141732283472" top="0.74803149606299213" bottom="0.74803149606299213" header="0.31496062992125984" footer="0.31496062992125984"/>
  <pageSetup paperSize="9" scale="50" orientation="landscape" verticalDpi="599"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tabColor rgb="FF3D6864"/>
    <pageSetUpPr fitToPage="1"/>
  </sheetPr>
  <dimension ref="A1:BB115"/>
  <sheetViews>
    <sheetView showGridLines="0" topLeftCell="B22" zoomScale="80" zoomScaleNormal="80" workbookViewId="0">
      <selection activeCell="AK31" sqref="AK31"/>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684"/>
      <c r="M2" s="684"/>
      <c r="N2" s="684"/>
      <c r="O2" s="684"/>
      <c r="P2" s="684"/>
      <c r="Q2" s="684"/>
      <c r="R2" s="684"/>
      <c r="S2" s="684"/>
      <c r="T2" s="684"/>
      <c r="U2" s="684"/>
      <c r="V2" s="684"/>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145.9" customHeight="1" thickBot="1">
      <c r="C5" s="874" t="s">
        <v>190</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685"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685"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685"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685"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685" t="s">
        <v>22</v>
      </c>
      <c r="N14" s="67"/>
      <c r="O14" s="664"/>
      <c r="P14" s="64">
        <v>2</v>
      </c>
      <c r="Q14" s="67"/>
      <c r="R14" s="111" t="s">
        <v>49</v>
      </c>
      <c r="S14" s="67"/>
      <c r="T14" s="343">
        <f t="shared" si="0"/>
        <v>2</v>
      </c>
      <c r="U14" s="67"/>
      <c r="V14" s="109" t="s">
        <v>49</v>
      </c>
      <c r="W14" s="18">
        <f t="shared" si="1"/>
        <v>2</v>
      </c>
      <c r="X14" s="82"/>
      <c r="Y14" s="82"/>
      <c r="Z14" s="81"/>
      <c r="AA14" s="133">
        <f>SUM(K38:K44)</f>
        <v>4</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50</v>
      </c>
      <c r="J15" s="9">
        <f>IF(I15="Y",G15,0)</f>
        <v>0</v>
      </c>
      <c r="K15" s="354">
        <f>IF(OR(J15,J16,J17,J18,J19&gt;0),1,0)</f>
        <v>1</v>
      </c>
      <c r="M15" s="685"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50</v>
      </c>
      <c r="J16" s="9">
        <f>IF(I16="Y",G16,0)</f>
        <v>0</v>
      </c>
      <c r="K16" s="354"/>
      <c r="M16" s="685"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685" t="s">
        <v>41</v>
      </c>
      <c r="N17" s="67"/>
      <c r="O17" s="664"/>
      <c r="P17" s="64">
        <v>1</v>
      </c>
      <c r="Q17" s="67"/>
      <c r="R17" s="111" t="s">
        <v>49</v>
      </c>
      <c r="S17" s="67"/>
      <c r="T17" s="343">
        <f t="shared" si="0"/>
        <v>1</v>
      </c>
      <c r="U17" s="67"/>
      <c r="V17" s="555" t="s">
        <v>50</v>
      </c>
      <c r="W17" s="18">
        <f t="shared" si="1"/>
        <v>0</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50</v>
      </c>
      <c r="J18" s="9">
        <f>IF(I18="Y",G18,0)</f>
        <v>0</v>
      </c>
      <c r="K18" s="354"/>
      <c r="M18" s="685"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50</v>
      </c>
      <c r="J19" s="9">
        <f>IF(I19="Y",G19,0)</f>
        <v>0</v>
      </c>
      <c r="K19" s="354"/>
      <c r="M19" s="685"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685"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685"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685"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685" t="s">
        <v>59</v>
      </c>
      <c r="N23" s="67"/>
      <c r="O23" s="664"/>
      <c r="P23" s="64">
        <v>0.5</v>
      </c>
      <c r="Q23" s="67"/>
      <c r="R23" s="111" t="s">
        <v>49</v>
      </c>
      <c r="S23" s="67"/>
      <c r="T23" s="343">
        <f t="shared" si="0"/>
        <v>0.5</v>
      </c>
      <c r="U23" s="67"/>
      <c r="V23" s="109" t="s">
        <v>49</v>
      </c>
      <c r="W23" s="18">
        <f t="shared" si="1"/>
        <v>0.5</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6</v>
      </c>
      <c r="J24" s="9"/>
      <c r="K24" s="354"/>
      <c r="M24" s="685"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685"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50</v>
      </c>
      <c r="J26" s="9">
        <f>IF(I26="Y",G26,0)</f>
        <v>0</v>
      </c>
      <c r="K26" s="354">
        <f>IF(OR(J26,J27,J28&gt;0),1,0)</f>
        <v>1</v>
      </c>
      <c r="M26" s="685"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745"/>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50</v>
      </c>
      <c r="J28" s="9">
        <f>IF(I28="Y",G28,0)</f>
        <v>0</v>
      </c>
      <c r="K28" s="354"/>
      <c r="M28" s="658" t="s">
        <v>28</v>
      </c>
      <c r="N28" s="66"/>
      <c r="O28" s="665"/>
      <c r="P28" s="64">
        <v>2</v>
      </c>
      <c r="Q28" s="66"/>
      <c r="R28" s="111" t="s">
        <v>49</v>
      </c>
      <c r="S28" s="66"/>
      <c r="T28" s="343">
        <f t="shared" ref="T28:T34" si="2">IF(R28="Y",P28*$L$8,"")</f>
        <v>2</v>
      </c>
      <c r="U28" s="66"/>
      <c r="V28" s="642" t="s">
        <v>49</v>
      </c>
      <c r="W28" s="18">
        <f t="shared" ref="W28:W34" si="3">IF(V28="Y", T28, 0)</f>
        <v>2</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4</v>
      </c>
      <c r="J30" s="9"/>
      <c r="K30" s="354"/>
      <c r="M30" s="658" t="s">
        <v>17</v>
      </c>
      <c r="N30" s="67"/>
      <c r="O30" s="665"/>
      <c r="P30" s="64">
        <v>1</v>
      </c>
      <c r="Q30" s="67"/>
      <c r="R30" s="111" t="s">
        <v>49</v>
      </c>
      <c r="S30" s="67"/>
      <c r="T30" s="343">
        <f t="shared" si="2"/>
        <v>1</v>
      </c>
      <c r="U30" s="67"/>
      <c r="V30" s="642"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49</v>
      </c>
      <c r="J32" s="9">
        <f>IF(I32="Y",G32,0)</f>
        <v>0</v>
      </c>
      <c r="K32" s="354">
        <f>IF(I32="Y",1,0)</f>
        <v>1</v>
      </c>
      <c r="M32" s="658" t="s">
        <v>18</v>
      </c>
      <c r="N32" s="67"/>
      <c r="O32" s="665"/>
      <c r="P32" s="64">
        <v>1</v>
      </c>
      <c r="Q32" s="67"/>
      <c r="R32" s="111" t="s">
        <v>49</v>
      </c>
      <c r="S32" s="67"/>
      <c r="T32" s="343">
        <f t="shared" si="2"/>
        <v>1</v>
      </c>
      <c r="U32" s="67"/>
      <c r="V32" s="642" t="s">
        <v>49</v>
      </c>
      <c r="W32" s="18">
        <f t="shared" si="3"/>
        <v>1</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109" t="s">
        <v>50</v>
      </c>
      <c r="J33" s="9">
        <f>IF(I33="Y",G33,0)</f>
        <v>0</v>
      </c>
      <c r="K33" s="354">
        <f>IF(I33="Y",1,0)</f>
        <v>0</v>
      </c>
      <c r="M33" s="658" t="s">
        <v>26</v>
      </c>
      <c r="N33" s="67"/>
      <c r="O33" s="665"/>
      <c r="P33" s="64">
        <v>1</v>
      </c>
      <c r="Q33" s="67"/>
      <c r="R33" s="111" t="s">
        <v>49</v>
      </c>
      <c r="S33" s="67"/>
      <c r="T33" s="343">
        <f t="shared" si="2"/>
        <v>1</v>
      </c>
      <c r="U33" s="67"/>
      <c r="V33" s="642" t="s">
        <v>49</v>
      </c>
      <c r="W33" s="18">
        <f t="shared" si="3"/>
        <v>1</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685" t="s">
        <v>16</v>
      </c>
      <c r="N34" s="67"/>
      <c r="O34" s="664"/>
      <c r="P34" s="64">
        <v>0.5</v>
      </c>
      <c r="Q34" s="67"/>
      <c r="R34" s="111" t="s">
        <v>49</v>
      </c>
      <c r="S34" s="67"/>
      <c r="T34" s="343">
        <f t="shared" si="2"/>
        <v>0.5</v>
      </c>
      <c r="U34" s="67"/>
      <c r="V34" s="642" t="s">
        <v>49</v>
      </c>
      <c r="W34" s="18">
        <f t="shared" si="3"/>
        <v>0.5</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5</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75"/>
      <c r="J36" s="9"/>
      <c r="K36" s="354"/>
      <c r="M36" s="658" t="s">
        <v>30</v>
      </c>
      <c r="N36" s="67"/>
      <c r="O36" s="665"/>
      <c r="P36" s="64">
        <v>1</v>
      </c>
      <c r="Q36" s="67"/>
      <c r="R36" s="111" t="s">
        <v>49</v>
      </c>
      <c r="S36" s="67"/>
      <c r="T36" s="343">
        <f>IF(R36="Y",P36*$L$8,"")</f>
        <v>1</v>
      </c>
      <c r="U36" s="67"/>
      <c r="V36" s="565" t="s">
        <v>50</v>
      </c>
      <c r="W36" s="18">
        <f>IF(V36="Y", T36, 0)</f>
        <v>0</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75"/>
      <c r="J37" s="9"/>
      <c r="K37" s="354"/>
      <c r="M37" s="658" t="s">
        <v>31</v>
      </c>
      <c r="N37" s="65"/>
      <c r="O37" s="665"/>
      <c r="P37" s="64">
        <v>0.5</v>
      </c>
      <c r="Q37" s="65"/>
      <c r="R37" s="111" t="s">
        <v>49</v>
      </c>
      <c r="S37" s="65"/>
      <c r="T37" s="343">
        <f>IF(R37="Y",P37*$L$8,"")</f>
        <v>0.5</v>
      </c>
      <c r="U37" s="65"/>
      <c r="V37" s="565" t="s">
        <v>50</v>
      </c>
      <c r="W37" s="18">
        <f>IF(V37="Y", T37, 0)</f>
        <v>0</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25.5</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0.745</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50</v>
      </c>
      <c r="J44" s="9">
        <f t="shared" si="4"/>
        <v>0</v>
      </c>
      <c r="K44" s="354">
        <f t="shared" si="5"/>
        <v>0</v>
      </c>
      <c r="M44" s="683"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16</v>
      </c>
      <c r="J45" s="10"/>
      <c r="K45" s="354"/>
      <c r="M45" s="852" t="s">
        <v>62</v>
      </c>
      <c r="N45" s="71"/>
      <c r="O45" s="854">
        <f>IF(AA23=0,0,VLOOKUP(O41,Lookups!A2:C10,IF(O44="Industrial",2,3),TRUE))</f>
        <v>2</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615"/>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7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49</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31.5">
      <c r="B58" s="161"/>
      <c r="C58" s="479" t="s">
        <v>135</v>
      </c>
      <c r="D58" s="1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8"/>
      <c r="D59" s="819"/>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49</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31.9" customHeight="1">
      <c r="B66" s="161"/>
      <c r="C66" s="836" t="s">
        <v>94</v>
      </c>
      <c r="D66" s="836"/>
      <c r="E66" s="172"/>
      <c r="F66" s="173"/>
      <c r="G66" s="997" t="s">
        <v>137</v>
      </c>
      <c r="H66" s="998"/>
      <c r="I66" s="998"/>
      <c r="J66" s="998"/>
      <c r="K66" s="999"/>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946" t="s">
        <v>136</v>
      </c>
      <c r="H68" s="946"/>
      <c r="I68" s="946"/>
      <c r="J68" s="946"/>
      <c r="K68" s="946"/>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946" t="s">
        <v>136</v>
      </c>
      <c r="H69" s="946"/>
      <c r="I69" s="946"/>
      <c r="J69" s="946"/>
      <c r="K69" s="946"/>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946" t="s">
        <v>136</v>
      </c>
      <c r="H70" s="946"/>
      <c r="I70" s="946"/>
      <c r="J70" s="946"/>
      <c r="K70" s="946"/>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946" t="s">
        <v>136</v>
      </c>
      <c r="H71" s="946"/>
      <c r="I71" s="946"/>
      <c r="J71" s="946"/>
      <c r="K71" s="946"/>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132</v>
      </c>
      <c r="D72" s="835"/>
      <c r="E72" s="172"/>
      <c r="F72" s="173"/>
      <c r="G72" s="500"/>
      <c r="H72" s="499"/>
      <c r="I72" s="499"/>
      <c r="J72" s="499"/>
      <c r="K72" s="499"/>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id/cElsZ2K4ozhfslZGH5dWRlEKRY7eOq6KPaNfaMSl/xo13cKboWQJUwBkCA/kA3SgurRLyKnBA6pvOuUCRkg==" saltValue="OJNLLSuB0euiwbe7CpVo5Q==" spinCount="100000" sheet="1" objects="1" scenarios="1"/>
  <mergeCells count="64">
    <mergeCell ref="C2:I2"/>
    <mergeCell ref="C5:V5"/>
    <mergeCell ref="O6:O7"/>
    <mergeCell ref="AA9:AB9"/>
    <mergeCell ref="C11:D1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C63:D63"/>
    <mergeCell ref="M45:M46"/>
    <mergeCell ref="O45:V46"/>
    <mergeCell ref="O47:V47"/>
    <mergeCell ref="C48:D48"/>
    <mergeCell ref="C49:D49"/>
    <mergeCell ref="C50:D50"/>
    <mergeCell ref="C57:D57"/>
    <mergeCell ref="C59:D59"/>
    <mergeCell ref="C60:D60"/>
    <mergeCell ref="C61:D61"/>
    <mergeCell ref="C62:D62"/>
    <mergeCell ref="M48:V49"/>
    <mergeCell ref="C64:D64"/>
    <mergeCell ref="C65:D65"/>
    <mergeCell ref="C66:D66"/>
    <mergeCell ref="C67:D67"/>
    <mergeCell ref="C68:D68"/>
    <mergeCell ref="C70:D70"/>
    <mergeCell ref="C71:D71"/>
    <mergeCell ref="C72:D72"/>
    <mergeCell ref="G66:K66"/>
    <mergeCell ref="G68:K68"/>
    <mergeCell ref="G69:K69"/>
    <mergeCell ref="G70:K70"/>
    <mergeCell ref="G71:K71"/>
    <mergeCell ref="C69:D69"/>
  </mergeCells>
  <dataValidations count="9">
    <dataValidation allowBlank="1" showErrorMessage="1" promptTitle="EN 15804:2012" prompt="Sustainability of construction works - Environmental product declarations - core rules for the product category of construction products, BSi" sqref="C44:D44" xr:uid="{00000000-0002-0000-1800-000000000000}"/>
    <dataValidation allowBlank="1" showErrorMessage="1" sqref="C50:D50" xr:uid="{00000000-0002-0000-1800-000001000000}"/>
    <dataValidation allowBlank="1" showErrorMessage="1" promptTitle="CEN/TR 15941:2010" prompt="Sustainability of construction works - Environmental product declarations - Methodology for selection and use of generic data, BSi" sqref="C33:D33" xr:uid="{00000000-0002-0000-1800-000002000000}"/>
    <dataValidation allowBlank="1" showInputMessage="1" showErrorMessage="1" promptTitle="EN 15804:2012" prompt="Sustainability of construction works - Environmental product declarations - core rules for the product category of construction products, BSi" sqref="C43:D43" xr:uid="{00000000-0002-0000-1800-000003000000}"/>
    <dataValidation allowBlank="1" showInputMessage="1" showErrorMessage="1" promptTitle="EN 15978:2011" prompt="Sustainability of construction works - assessment of environmental performance of buildings - calculation method, BSi" sqref="C28" xr:uid="{00000000-0002-0000-1800-000004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1800-000005000000}"/>
    <dataValidation allowBlank="1" showInputMessage="1" showErrorMessage="1" promptTitle="ISO 21930:2007" prompt="Sustainability in building construction- Environmental declaration of building products, BSi" sqref="C42:D42" xr:uid="{00000000-0002-0000-1800-000006000000}"/>
    <dataValidation type="list" allowBlank="1" showInputMessage="1" showErrorMessage="1" sqref="N44:V44" xr:uid="{00000000-0002-0000-1800-000007000000}">
      <formula1>"Industrial, All others"</formula1>
    </dataValidation>
    <dataValidation type="list" allowBlank="1" showInputMessage="1" showErrorMessage="1" sqref="V10:V26 I38:I40 I26:I28 I9:I11 I15:I19 I42:I44 R28:R34 R36:R37 V36:V37 R10:R26 I62:I65 I32:I34 I48:I50 V28:V34" xr:uid="{00000000-0002-0000-1800-000008000000}">
      <formula1>"Y, N"</formula1>
    </dataValidation>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tabColor rgb="FF3D6864"/>
    <pageSetUpPr fitToPage="1"/>
  </sheetPr>
  <dimension ref="A1:BB116"/>
  <sheetViews>
    <sheetView showGridLines="0" topLeftCell="B39" zoomScale="50" zoomScaleNormal="50" workbookViewId="0">
      <selection activeCell="AP69" sqref="AP69"/>
    </sheetView>
  </sheetViews>
  <sheetFormatPr defaultColWidth="9.140625" defaultRowHeight="15"/>
  <cols>
    <col min="1" max="1" width="4.28515625" style="362" hidden="1" customWidth="1"/>
    <col min="2" max="2" width="4.28515625" style="363" customWidth="1"/>
    <col min="3" max="3" width="68.5703125" style="362" customWidth="1"/>
    <col min="4" max="4" width="7.140625" style="362" bestFit="1" customWidth="1"/>
    <col min="5" max="5" width="7.140625" style="362" hidden="1" customWidth="1"/>
    <col min="6" max="6" width="0.5703125" style="362" customWidth="1"/>
    <col min="7" max="7" width="6" style="362" customWidth="1"/>
    <col min="8" max="8" width="0.5703125" style="362" customWidth="1"/>
    <col min="9" max="9" width="7.42578125" style="362" customWidth="1"/>
    <col min="10" max="10" width="5.28515625" style="362" hidden="1" customWidth="1"/>
    <col min="11" max="11" width="6.7109375" style="492" bestFit="1" customWidth="1"/>
    <col min="12" max="12" width="4.7109375" style="362" hidden="1" customWidth="1"/>
    <col min="13" max="13" width="57.7109375" style="362" bestFit="1" customWidth="1"/>
    <col min="14" max="14" width="0.5703125" style="363" customWidth="1"/>
    <col min="15" max="15" width="5.7109375" style="362" customWidth="1"/>
    <col min="16" max="16" width="5.7109375" style="362" hidden="1" customWidth="1"/>
    <col min="17" max="17" width="0.5703125" style="363" customWidth="1"/>
    <col min="18" max="18" width="9" style="452" customWidth="1"/>
    <col min="19" max="19" width="0.5703125" style="363" customWidth="1"/>
    <col min="20" max="20" width="7.7109375" style="452" bestFit="1" customWidth="1"/>
    <col min="21" max="21" width="0.5703125" style="363" customWidth="1"/>
    <col min="22" max="22" width="7.140625" style="452" bestFit="1" customWidth="1"/>
    <col min="23" max="23" width="3.85546875" style="452" hidden="1" customWidth="1"/>
    <col min="24" max="25" width="9.140625" style="491" hidden="1" customWidth="1"/>
    <col min="26" max="26" width="9.85546875" style="491" hidden="1" customWidth="1"/>
    <col min="27" max="33" width="9.140625" style="362" hidden="1" customWidth="1"/>
    <col min="34" max="16384" width="9.140625" style="362"/>
  </cols>
  <sheetData>
    <row r="1" spans="1:53" ht="15" customHeight="1">
      <c r="C1" s="363"/>
      <c r="D1" s="363"/>
      <c r="E1" s="363"/>
      <c r="F1" s="363"/>
      <c r="G1" s="363"/>
      <c r="H1" s="363"/>
      <c r="I1" s="363"/>
      <c r="J1" s="363"/>
      <c r="K1" s="364"/>
      <c r="L1" s="363"/>
      <c r="M1" s="363"/>
      <c r="O1" s="363"/>
      <c r="P1" s="363"/>
      <c r="R1" s="365"/>
      <c r="T1" s="365"/>
      <c r="V1" s="365"/>
      <c r="W1" s="365"/>
      <c r="X1" s="366"/>
      <c r="Y1" s="366"/>
      <c r="Z1" s="366"/>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row>
    <row r="2" spans="1:53" ht="38.25" customHeight="1">
      <c r="C2" s="887" t="s">
        <v>147</v>
      </c>
      <c r="D2" s="887"/>
      <c r="E2" s="887"/>
      <c r="F2" s="887"/>
      <c r="G2" s="887"/>
      <c r="H2" s="887"/>
      <c r="I2" s="887"/>
      <c r="J2" s="363"/>
      <c r="K2" s="367"/>
      <c r="L2" s="636"/>
      <c r="M2" s="636"/>
      <c r="N2" s="636"/>
      <c r="O2" s="636"/>
      <c r="P2" s="636"/>
      <c r="Q2" s="636"/>
      <c r="R2" s="636"/>
      <c r="S2" s="636"/>
      <c r="T2" s="636"/>
      <c r="U2" s="636"/>
      <c r="V2" s="636"/>
      <c r="W2" s="365"/>
      <c r="X2" s="366"/>
      <c r="Y2" s="366"/>
      <c r="Z2" s="366"/>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row>
    <row r="3" spans="1:53" ht="3.75" customHeight="1" thickBot="1">
      <c r="C3" s="493"/>
      <c r="D3" s="493"/>
      <c r="E3" s="493"/>
      <c r="F3" s="493"/>
      <c r="G3" s="493"/>
      <c r="H3" s="493"/>
      <c r="I3" s="493"/>
      <c r="K3" s="494"/>
      <c r="L3" s="493"/>
      <c r="M3" s="493"/>
      <c r="N3" s="493"/>
      <c r="O3" s="493"/>
      <c r="P3" s="493"/>
      <c r="Q3" s="493"/>
      <c r="R3" s="493"/>
      <c r="S3" s="493"/>
      <c r="T3" s="493"/>
      <c r="U3" s="493"/>
      <c r="V3" s="493"/>
      <c r="W3" s="365"/>
      <c r="X3" s="366"/>
      <c r="Y3" s="366"/>
      <c r="Z3" s="366"/>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row>
    <row r="4" spans="1:53" ht="19.5" customHeight="1">
      <c r="C4" s="369" t="s">
        <v>112</v>
      </c>
      <c r="D4" s="495"/>
      <c r="E4" s="495"/>
      <c r="F4" s="495"/>
      <c r="G4" s="495"/>
      <c r="H4" s="495"/>
      <c r="I4" s="495"/>
      <c r="J4" s="496"/>
      <c r="K4" s="495"/>
      <c r="L4" s="495"/>
      <c r="M4" s="495"/>
      <c r="N4" s="495"/>
      <c r="O4" s="495"/>
      <c r="P4" s="495"/>
      <c r="Q4" s="495"/>
      <c r="R4" s="495"/>
      <c r="S4" s="495"/>
      <c r="T4" s="495"/>
      <c r="U4" s="495"/>
      <c r="V4" s="497"/>
      <c r="W4" s="365"/>
      <c r="X4" s="366"/>
      <c r="Y4" s="366"/>
      <c r="Z4" s="366"/>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row>
    <row r="5" spans="1:53" ht="147" customHeight="1" thickBot="1">
      <c r="C5" s="954" t="s">
        <v>142</v>
      </c>
      <c r="D5" s="955"/>
      <c r="E5" s="955"/>
      <c r="F5" s="955"/>
      <c r="G5" s="955"/>
      <c r="H5" s="955"/>
      <c r="I5" s="955"/>
      <c r="J5" s="955"/>
      <c r="K5" s="955"/>
      <c r="L5" s="955"/>
      <c r="M5" s="955"/>
      <c r="N5" s="955"/>
      <c r="O5" s="955"/>
      <c r="P5" s="955"/>
      <c r="Q5" s="955"/>
      <c r="R5" s="955"/>
      <c r="S5" s="955"/>
      <c r="T5" s="955"/>
      <c r="U5" s="955"/>
      <c r="V5" s="956"/>
      <c r="W5" s="365"/>
      <c r="X5" s="366"/>
      <c r="Y5" s="366"/>
      <c r="Z5" s="366"/>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row>
    <row r="6" spans="1:53" ht="6.75" customHeight="1">
      <c r="C6" s="363"/>
      <c r="D6" s="363"/>
      <c r="E6" s="363"/>
      <c r="F6" s="363"/>
      <c r="G6" s="363"/>
      <c r="H6" s="363"/>
      <c r="I6" s="363"/>
      <c r="J6" s="363"/>
      <c r="K6" s="364"/>
      <c r="L6" s="363"/>
      <c r="M6" s="363"/>
      <c r="O6" s="363"/>
      <c r="P6" s="363"/>
      <c r="R6" s="365"/>
      <c r="T6" s="365"/>
      <c r="V6" s="365"/>
      <c r="W6" s="365"/>
      <c r="X6" s="366"/>
      <c r="Y6" s="366"/>
      <c r="Z6" s="366"/>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row>
    <row r="7" spans="1:53" s="374" customFormat="1" ht="21">
      <c r="B7" s="363"/>
      <c r="C7" s="375" t="s">
        <v>67</v>
      </c>
      <c r="D7" s="363"/>
      <c r="E7" s="363"/>
      <c r="F7" s="363"/>
      <c r="G7" s="363"/>
      <c r="H7" s="363"/>
      <c r="I7" s="363"/>
      <c r="J7" s="363"/>
      <c r="K7" s="364"/>
      <c r="L7" s="363"/>
      <c r="M7" s="375" t="s">
        <v>66</v>
      </c>
      <c r="N7" s="376"/>
      <c r="O7" s="888" t="s">
        <v>47</v>
      </c>
      <c r="P7" s="376"/>
      <c r="Q7" s="376"/>
      <c r="R7" s="377"/>
      <c r="S7" s="376"/>
      <c r="T7" s="377"/>
      <c r="U7" s="376"/>
      <c r="V7" s="377"/>
      <c r="W7" s="378"/>
      <c r="X7" s="366"/>
      <c r="Y7" s="366"/>
      <c r="Z7" s="366"/>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row>
    <row r="8" spans="1:53" s="374" customFormat="1" ht="86.25" customHeight="1" thickBot="1">
      <c r="A8" s="370" t="s">
        <v>29</v>
      </c>
      <c r="B8" s="371"/>
      <c r="C8" s="379" t="s">
        <v>54</v>
      </c>
      <c r="D8" s="380" t="s">
        <v>38</v>
      </c>
      <c r="E8" s="381"/>
      <c r="F8" s="382"/>
      <c r="G8" s="383" t="s">
        <v>52</v>
      </c>
      <c r="H8" s="382"/>
      <c r="I8" s="384" t="s">
        <v>75</v>
      </c>
      <c r="J8" s="385" t="s">
        <v>53</v>
      </c>
      <c r="K8" s="352" t="s">
        <v>76</v>
      </c>
      <c r="L8" s="371" t="s">
        <v>29</v>
      </c>
      <c r="M8" s="386"/>
      <c r="N8" s="387"/>
      <c r="O8" s="889"/>
      <c r="P8" s="387" t="s">
        <v>55</v>
      </c>
      <c r="Q8" s="387"/>
      <c r="R8" s="388" t="s">
        <v>48</v>
      </c>
      <c r="S8" s="387"/>
      <c r="T8" s="383" t="s">
        <v>52</v>
      </c>
      <c r="U8" s="387"/>
      <c r="V8" s="384" t="s">
        <v>51</v>
      </c>
      <c r="W8" s="372"/>
      <c r="X8" s="373"/>
      <c r="Y8" s="373"/>
      <c r="Z8" s="37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row>
    <row r="9" spans="1:53" s="374" customFormat="1" ht="18.75">
      <c r="A9" s="390">
        <v>2</v>
      </c>
      <c r="B9" s="391"/>
      <c r="C9" s="392" t="s">
        <v>39</v>
      </c>
      <c r="D9" s="363"/>
      <c r="E9" s="363"/>
      <c r="F9" s="393"/>
      <c r="G9" s="394" t="s">
        <v>2</v>
      </c>
      <c r="H9" s="393"/>
      <c r="I9" s="393"/>
      <c r="J9" s="395"/>
      <c r="K9" s="353"/>
      <c r="L9" s="396">
        <v>1</v>
      </c>
      <c r="M9" s="397" t="s">
        <v>78</v>
      </c>
      <c r="N9" s="364"/>
      <c r="O9" s="364"/>
      <c r="P9" s="364"/>
      <c r="Q9" s="364"/>
      <c r="R9" s="378"/>
      <c r="S9" s="364"/>
      <c r="T9" s="378"/>
      <c r="U9" s="364"/>
      <c r="V9" s="398"/>
      <c r="W9" s="399"/>
      <c r="X9" s="400"/>
      <c r="Y9" s="400"/>
      <c r="Z9" s="401"/>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row>
    <row r="10" spans="1:53" s="374" customFormat="1" ht="18.75">
      <c r="B10" s="363"/>
      <c r="C10" s="402" t="s">
        <v>1</v>
      </c>
      <c r="D10" s="403" t="s">
        <v>21</v>
      </c>
      <c r="E10" s="404">
        <v>1</v>
      </c>
      <c r="F10" s="405"/>
      <c r="G10" s="338">
        <f>E10*$A$9</f>
        <v>2</v>
      </c>
      <c r="H10" s="405"/>
      <c r="I10" s="406" t="s">
        <v>49</v>
      </c>
      <c r="J10" s="395">
        <f>IF(I10="Y",G10,0)</f>
        <v>2</v>
      </c>
      <c r="K10" s="354">
        <f>IF(I10="Y",1,0)</f>
        <v>1</v>
      </c>
      <c r="M10" s="392" t="s">
        <v>24</v>
      </c>
      <c r="N10" s="407"/>
      <c r="O10" s="407"/>
      <c r="P10" s="407"/>
      <c r="Q10" s="407"/>
      <c r="R10" s="378"/>
      <c r="S10" s="407"/>
      <c r="T10" s="394" t="s">
        <v>2</v>
      </c>
      <c r="U10" s="407"/>
      <c r="V10" s="398"/>
      <c r="W10" s="399"/>
      <c r="X10" s="366"/>
      <c r="Y10" s="366"/>
      <c r="Z10" s="366"/>
      <c r="AA10" s="890" t="s">
        <v>76</v>
      </c>
      <c r="AB10" s="890"/>
      <c r="AC10" s="363"/>
      <c r="AD10" s="363"/>
      <c r="AE10" s="363"/>
      <c r="AF10" s="363"/>
      <c r="AG10" s="363"/>
      <c r="AH10" s="363"/>
      <c r="AI10" s="809" t="s">
        <v>170</v>
      </c>
      <c r="AJ10" s="809"/>
      <c r="AK10" s="809"/>
      <c r="AL10" s="809"/>
      <c r="AM10" s="809"/>
      <c r="AN10" s="809"/>
      <c r="AO10" s="809"/>
      <c r="AP10" s="363"/>
      <c r="AQ10" s="363"/>
      <c r="AR10" s="363"/>
      <c r="AS10" s="363"/>
      <c r="AT10" s="363"/>
      <c r="AU10" s="363"/>
      <c r="AV10" s="363"/>
      <c r="AW10" s="363"/>
      <c r="AX10" s="363"/>
      <c r="AY10" s="363"/>
      <c r="AZ10" s="363"/>
      <c r="BA10" s="363"/>
    </row>
    <row r="11" spans="1:53" s="374" customFormat="1" ht="15.75">
      <c r="B11" s="363"/>
      <c r="C11" s="891" t="s">
        <v>68</v>
      </c>
      <c r="D11" s="892"/>
      <c r="E11" s="395">
        <v>1</v>
      </c>
      <c r="F11" s="405"/>
      <c r="G11" s="338">
        <f>E11*$A$9</f>
        <v>2</v>
      </c>
      <c r="H11" s="405"/>
      <c r="I11" s="406" t="s">
        <v>49</v>
      </c>
      <c r="J11" s="395">
        <f>IF(I11="Y",G11,0)</f>
        <v>2</v>
      </c>
      <c r="K11" s="355"/>
      <c r="L11" s="408"/>
      <c r="M11" s="638" t="s">
        <v>23</v>
      </c>
      <c r="N11" s="410"/>
      <c r="O11" s="411" t="s">
        <v>21</v>
      </c>
      <c r="P11" s="412">
        <v>2</v>
      </c>
      <c r="Q11" s="410"/>
      <c r="R11" s="111" t="s">
        <v>49</v>
      </c>
      <c r="S11" s="410"/>
      <c r="T11" s="343">
        <f t="shared" ref="T11:T26" si="0">IF(R11="Y",P11*$L$9,"")</f>
        <v>2</v>
      </c>
      <c r="U11" s="410"/>
      <c r="V11" s="641" t="s">
        <v>49</v>
      </c>
      <c r="W11" s="414">
        <f t="shared" ref="W11:W26" si="1">IF(V11="Y", T11, 0)</f>
        <v>2</v>
      </c>
      <c r="X11" s="366">
        <f>IF(OR(R11="N",W11&gt;0),1,0)</f>
        <v>1</v>
      </c>
      <c r="Y11" s="366"/>
      <c r="Z11" s="366"/>
      <c r="AA11" s="415">
        <f>K10</f>
        <v>1</v>
      </c>
      <c r="AB11" s="363"/>
      <c r="AC11" s="363"/>
      <c r="AD11" s="363"/>
      <c r="AE11" s="363"/>
      <c r="AF11" s="363"/>
      <c r="AG11" s="363"/>
      <c r="AH11" s="363"/>
      <c r="AI11" s="809"/>
      <c r="AJ11" s="809"/>
      <c r="AK11" s="809"/>
      <c r="AL11" s="809"/>
      <c r="AM11" s="809"/>
      <c r="AN11" s="809"/>
      <c r="AO11" s="809"/>
      <c r="AP11" s="363"/>
      <c r="AQ11" s="363"/>
      <c r="AR11" s="363"/>
      <c r="AS11" s="363"/>
      <c r="AT11" s="363"/>
      <c r="AU11" s="363"/>
      <c r="AV11" s="363"/>
      <c r="AW11" s="363"/>
      <c r="AX11" s="363"/>
      <c r="AY11" s="363"/>
      <c r="AZ11" s="363"/>
      <c r="BA11" s="363"/>
    </row>
    <row r="12" spans="1:53" s="374" customFormat="1" ht="15.75">
      <c r="B12" s="363"/>
      <c r="C12" s="893" t="s">
        <v>69</v>
      </c>
      <c r="D12" s="893"/>
      <c r="E12" s="395">
        <v>2</v>
      </c>
      <c r="F12" s="405"/>
      <c r="G12" s="338">
        <f>E12*$A$9</f>
        <v>4</v>
      </c>
      <c r="H12" s="405"/>
      <c r="I12" s="406" t="s">
        <v>49</v>
      </c>
      <c r="J12" s="395">
        <f>IF(I12="Y",G12,0)</f>
        <v>4</v>
      </c>
      <c r="K12" s="355"/>
      <c r="L12" s="408"/>
      <c r="M12" s="638" t="s">
        <v>9</v>
      </c>
      <c r="N12" s="405"/>
      <c r="O12" s="411" t="s">
        <v>21</v>
      </c>
      <c r="P12" s="412">
        <v>2</v>
      </c>
      <c r="Q12" s="405"/>
      <c r="R12" s="111" t="s">
        <v>49</v>
      </c>
      <c r="S12" s="405"/>
      <c r="T12" s="343">
        <f t="shared" si="0"/>
        <v>2</v>
      </c>
      <c r="U12" s="405"/>
      <c r="V12" s="641" t="s">
        <v>49</v>
      </c>
      <c r="W12" s="414">
        <f t="shared" si="1"/>
        <v>2</v>
      </c>
      <c r="X12" s="366">
        <f>IF(OR(R12="N",W12&gt;0),1,0)</f>
        <v>1</v>
      </c>
      <c r="Y12" s="366"/>
      <c r="Z12" s="416"/>
      <c r="AA12" s="417">
        <f>K16</f>
        <v>1</v>
      </c>
      <c r="AB12" s="363"/>
      <c r="AC12" s="363"/>
      <c r="AD12" s="363"/>
      <c r="AE12" s="363"/>
      <c r="AF12" s="363"/>
      <c r="AG12" s="363"/>
      <c r="AH12" s="363"/>
      <c r="AI12" s="810" t="s">
        <v>171</v>
      </c>
      <c r="AJ12" s="810"/>
      <c r="AK12" s="810"/>
      <c r="AL12" s="810"/>
      <c r="AM12" s="810"/>
      <c r="AN12" s="810"/>
      <c r="AO12" s="810"/>
      <c r="AP12" s="363"/>
      <c r="AQ12" s="363"/>
      <c r="AR12" s="363"/>
      <c r="AS12" s="363"/>
      <c r="AT12" s="363"/>
      <c r="AU12" s="363"/>
      <c r="AV12" s="363"/>
      <c r="AW12" s="363"/>
      <c r="AX12" s="363"/>
      <c r="AY12" s="363"/>
      <c r="AZ12" s="363"/>
      <c r="BA12" s="363"/>
    </row>
    <row r="13" spans="1:53" s="374" customFormat="1" ht="15.75">
      <c r="B13" s="363"/>
      <c r="C13" s="363"/>
      <c r="D13" s="418" t="s">
        <v>56</v>
      </c>
      <c r="E13" s="389"/>
      <c r="F13" s="359"/>
      <c r="G13" s="344">
        <f>SUM(G10:G12)</f>
        <v>8</v>
      </c>
      <c r="H13" s="359"/>
      <c r="I13" s="345">
        <f>SUM(J10:J12)</f>
        <v>8</v>
      </c>
      <c r="J13" s="419"/>
      <c r="K13" s="355"/>
      <c r="L13" s="408"/>
      <c r="M13" s="638" t="s">
        <v>6</v>
      </c>
      <c r="N13" s="405"/>
      <c r="O13" s="420"/>
      <c r="P13" s="412">
        <v>2</v>
      </c>
      <c r="Q13" s="405"/>
      <c r="R13" s="111" t="s">
        <v>49</v>
      </c>
      <c r="S13" s="405"/>
      <c r="T13" s="343">
        <f t="shared" si="0"/>
        <v>2</v>
      </c>
      <c r="U13" s="405"/>
      <c r="V13" s="641" t="s">
        <v>49</v>
      </c>
      <c r="W13" s="414">
        <f t="shared" si="1"/>
        <v>2</v>
      </c>
      <c r="X13" s="366"/>
      <c r="Y13" s="366"/>
      <c r="Z13" s="416"/>
      <c r="AA13" s="417">
        <f>K27</f>
        <v>1</v>
      </c>
      <c r="AB13" s="363"/>
      <c r="AC13" s="363"/>
      <c r="AD13" s="363"/>
      <c r="AE13" s="363"/>
      <c r="AF13" s="363"/>
      <c r="AG13" s="363"/>
      <c r="AH13" s="363"/>
      <c r="AI13" s="810"/>
      <c r="AJ13" s="810"/>
      <c r="AK13" s="810"/>
      <c r="AL13" s="810"/>
      <c r="AM13" s="810"/>
      <c r="AN13" s="810"/>
      <c r="AO13" s="810"/>
      <c r="AP13" s="363"/>
      <c r="AQ13" s="363"/>
      <c r="AR13" s="363"/>
      <c r="AS13" s="363"/>
      <c r="AT13" s="363"/>
      <c r="AU13" s="363"/>
      <c r="AV13" s="363"/>
      <c r="AW13" s="363"/>
      <c r="AX13" s="363"/>
      <c r="AY13" s="363"/>
      <c r="AZ13" s="363"/>
      <c r="BA13" s="363"/>
    </row>
    <row r="14" spans="1:53" s="374" customFormat="1" ht="15.75">
      <c r="B14" s="363"/>
      <c r="C14" s="421"/>
      <c r="D14" s="421"/>
      <c r="E14" s="421"/>
      <c r="F14" s="421"/>
      <c r="G14" s="421"/>
      <c r="H14" s="421"/>
      <c r="I14" s="421"/>
      <c r="J14" s="421"/>
      <c r="K14" s="355"/>
      <c r="L14" s="408"/>
      <c r="M14" s="638" t="s">
        <v>14</v>
      </c>
      <c r="N14" s="405"/>
      <c r="O14" s="411" t="s">
        <v>21</v>
      </c>
      <c r="P14" s="412">
        <v>2</v>
      </c>
      <c r="Q14" s="405"/>
      <c r="R14" s="111" t="s">
        <v>49</v>
      </c>
      <c r="S14" s="405"/>
      <c r="T14" s="343">
        <f t="shared" si="0"/>
        <v>2</v>
      </c>
      <c r="U14" s="405"/>
      <c r="V14" s="641" t="s">
        <v>49</v>
      </c>
      <c r="W14" s="414">
        <f t="shared" si="1"/>
        <v>2</v>
      </c>
      <c r="X14" s="366">
        <f>IF(OR(R14="N",W14&gt;0),1,0)</f>
        <v>1</v>
      </c>
      <c r="Y14" s="366"/>
      <c r="Z14" s="416"/>
      <c r="AA14" s="417">
        <f>SUM(K33:K35)</f>
        <v>2</v>
      </c>
      <c r="AB14" s="363"/>
      <c r="AC14" s="363"/>
      <c r="AD14" s="363"/>
      <c r="AE14" s="363"/>
      <c r="AF14" s="363"/>
      <c r="AG14" s="391" t="s">
        <v>77</v>
      </c>
      <c r="AH14" s="363"/>
      <c r="AI14" s="810"/>
      <c r="AJ14" s="810"/>
      <c r="AK14" s="810"/>
      <c r="AL14" s="810"/>
      <c r="AM14" s="810"/>
      <c r="AN14" s="810"/>
      <c r="AO14" s="810"/>
      <c r="AP14" s="363"/>
      <c r="AQ14" s="363"/>
      <c r="AR14" s="363"/>
      <c r="AS14" s="363"/>
      <c r="AT14" s="363"/>
      <c r="AU14" s="363"/>
      <c r="AV14" s="363"/>
      <c r="AW14" s="363"/>
      <c r="AX14" s="363"/>
      <c r="AY14" s="363"/>
      <c r="AZ14" s="363"/>
      <c r="BA14" s="363"/>
    </row>
    <row r="15" spans="1:53" s="374" customFormat="1" ht="18.75">
      <c r="A15" s="390">
        <v>2</v>
      </c>
      <c r="B15" s="391"/>
      <c r="C15" s="392" t="s">
        <v>70</v>
      </c>
      <c r="D15" s="422"/>
      <c r="E15" s="363"/>
      <c r="F15" s="423"/>
      <c r="G15" s="424" t="s">
        <v>3</v>
      </c>
      <c r="H15" s="423"/>
      <c r="I15" s="425"/>
      <c r="J15" s="395"/>
      <c r="K15" s="355"/>
      <c r="L15" s="408"/>
      <c r="M15" s="638" t="s">
        <v>22</v>
      </c>
      <c r="N15" s="405"/>
      <c r="O15" s="420"/>
      <c r="P15" s="412">
        <v>2</v>
      </c>
      <c r="Q15" s="405"/>
      <c r="R15" s="111" t="s">
        <v>49</v>
      </c>
      <c r="S15" s="405"/>
      <c r="T15" s="343">
        <f t="shared" si="0"/>
        <v>2</v>
      </c>
      <c r="U15" s="405"/>
      <c r="V15" s="641" t="s">
        <v>49</v>
      </c>
      <c r="W15" s="414">
        <f t="shared" si="1"/>
        <v>2</v>
      </c>
      <c r="X15" s="366"/>
      <c r="Y15" s="366"/>
      <c r="Z15" s="416"/>
      <c r="AA15" s="417">
        <f>SUM(K39:K45)</f>
        <v>3</v>
      </c>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row>
    <row r="16" spans="1:53" s="374" customFormat="1" ht="15.75">
      <c r="B16" s="363"/>
      <c r="C16" s="894" t="s">
        <v>4</v>
      </c>
      <c r="D16" s="894"/>
      <c r="E16" s="426">
        <v>1</v>
      </c>
      <c r="F16" s="341"/>
      <c r="G16" s="339">
        <f>E16*$A$15</f>
        <v>2</v>
      </c>
      <c r="H16" s="341"/>
      <c r="I16" s="406" t="s">
        <v>49</v>
      </c>
      <c r="J16" s="395">
        <f>IF(I16="Y",G16,0)</f>
        <v>2</v>
      </c>
      <c r="K16" s="354">
        <f>IF(OR(J16,J17,J18,J19,J20&gt;0),1,0)</f>
        <v>1</v>
      </c>
      <c r="M16" s="638" t="s">
        <v>36</v>
      </c>
      <c r="N16" s="405"/>
      <c r="O16" s="411" t="s">
        <v>21</v>
      </c>
      <c r="P16" s="412">
        <v>2</v>
      </c>
      <c r="Q16" s="405"/>
      <c r="R16" s="111" t="s">
        <v>49</v>
      </c>
      <c r="S16" s="405"/>
      <c r="T16" s="343">
        <f t="shared" si="0"/>
        <v>2</v>
      </c>
      <c r="U16" s="405"/>
      <c r="V16" s="641" t="s">
        <v>49</v>
      </c>
      <c r="W16" s="414">
        <f t="shared" si="1"/>
        <v>2</v>
      </c>
      <c r="X16" s="366">
        <f>IF(OR(R16="N",W16&gt;0),1,0)</f>
        <v>1</v>
      </c>
      <c r="Y16" s="366"/>
      <c r="Z16" s="416"/>
      <c r="AA16" s="417">
        <f>SUM(K49:K51)</f>
        <v>1</v>
      </c>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row>
    <row r="17" spans="1:53" s="374" customFormat="1" ht="15.75">
      <c r="B17" s="363"/>
      <c r="C17" s="894" t="s">
        <v>42</v>
      </c>
      <c r="D17" s="894"/>
      <c r="E17" s="426">
        <v>2</v>
      </c>
      <c r="F17" s="341"/>
      <c r="G17" s="339">
        <f>E17*$A$15</f>
        <v>4</v>
      </c>
      <c r="H17" s="341"/>
      <c r="I17" s="406" t="s">
        <v>49</v>
      </c>
      <c r="J17" s="395">
        <f>IF(I17="Y",G17,0)</f>
        <v>4</v>
      </c>
      <c r="K17" s="354"/>
      <c r="M17" s="638" t="s">
        <v>7</v>
      </c>
      <c r="N17" s="405"/>
      <c r="O17" s="420"/>
      <c r="P17" s="412">
        <v>1</v>
      </c>
      <c r="Q17" s="405"/>
      <c r="R17" s="111" t="s">
        <v>49</v>
      </c>
      <c r="S17" s="405"/>
      <c r="T17" s="343">
        <f t="shared" si="0"/>
        <v>1</v>
      </c>
      <c r="U17" s="405"/>
      <c r="V17" s="641" t="s">
        <v>49</v>
      </c>
      <c r="W17" s="414">
        <f t="shared" si="1"/>
        <v>1</v>
      </c>
      <c r="X17" s="366"/>
      <c r="Y17" s="366"/>
      <c r="Z17" s="366"/>
      <c r="AA17" s="417">
        <f>X11</f>
        <v>1</v>
      </c>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row>
    <row r="18" spans="1:53" s="374" customFormat="1" ht="15.75">
      <c r="B18" s="363"/>
      <c r="C18" s="895" t="s">
        <v>5</v>
      </c>
      <c r="D18" s="895"/>
      <c r="E18" s="427">
        <v>3</v>
      </c>
      <c r="F18" s="341"/>
      <c r="G18" s="339">
        <f>E18*$A$15</f>
        <v>6</v>
      </c>
      <c r="H18" s="341"/>
      <c r="I18" s="406" t="s">
        <v>49</v>
      </c>
      <c r="J18" s="395">
        <f>IF(I18="Y",G18,0)</f>
        <v>6</v>
      </c>
      <c r="K18" s="354"/>
      <c r="M18" s="638" t="s">
        <v>41</v>
      </c>
      <c r="N18" s="405"/>
      <c r="O18" s="420"/>
      <c r="P18" s="412">
        <v>1</v>
      </c>
      <c r="Q18" s="405"/>
      <c r="R18" s="111" t="s">
        <v>49</v>
      </c>
      <c r="S18" s="405"/>
      <c r="T18" s="343">
        <f t="shared" si="0"/>
        <v>1</v>
      </c>
      <c r="U18" s="405"/>
      <c r="V18" s="641" t="s">
        <v>49</v>
      </c>
      <c r="W18" s="414">
        <f t="shared" si="1"/>
        <v>1</v>
      </c>
      <c r="X18" s="366"/>
      <c r="Y18" s="366"/>
      <c r="Z18" s="366"/>
      <c r="AA18" s="417">
        <f>X12</f>
        <v>1</v>
      </c>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row>
    <row r="19" spans="1:53" s="374" customFormat="1" ht="15.75">
      <c r="A19" s="362"/>
      <c r="B19" s="363"/>
      <c r="C19" s="895" t="s">
        <v>87</v>
      </c>
      <c r="D19" s="895"/>
      <c r="E19" s="428">
        <v>4</v>
      </c>
      <c r="F19" s="362"/>
      <c r="G19" s="340">
        <f>E19*$A$15</f>
        <v>8</v>
      </c>
      <c r="H19" s="362"/>
      <c r="I19" s="413" t="s">
        <v>49</v>
      </c>
      <c r="J19" s="395">
        <f>IF(I19="Y",G19,0)</f>
        <v>8</v>
      </c>
      <c r="K19" s="354"/>
      <c r="M19" s="638" t="s">
        <v>40</v>
      </c>
      <c r="N19" s="405"/>
      <c r="O19" s="420"/>
      <c r="P19" s="412">
        <v>1</v>
      </c>
      <c r="Q19" s="405"/>
      <c r="R19" s="111" t="s">
        <v>49</v>
      </c>
      <c r="S19" s="405"/>
      <c r="T19" s="343">
        <f t="shared" si="0"/>
        <v>1</v>
      </c>
      <c r="U19" s="405"/>
      <c r="V19" s="641" t="s">
        <v>49</v>
      </c>
      <c r="W19" s="414">
        <f t="shared" si="1"/>
        <v>1</v>
      </c>
      <c r="X19" s="366">
        <v>1</v>
      </c>
      <c r="Y19" s="366"/>
      <c r="Z19" s="366"/>
      <c r="AA19" s="417">
        <f>X14</f>
        <v>1</v>
      </c>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row>
    <row r="20" spans="1:53" s="374" customFormat="1" ht="15.75">
      <c r="B20" s="363"/>
      <c r="C20" s="896" t="s">
        <v>161</v>
      </c>
      <c r="D20" s="896"/>
      <c r="E20" s="427">
        <v>6</v>
      </c>
      <c r="F20" s="341"/>
      <c r="G20" s="339">
        <f>E20*$A$15</f>
        <v>12</v>
      </c>
      <c r="H20" s="341"/>
      <c r="I20" s="413" t="s">
        <v>50</v>
      </c>
      <c r="J20" s="395">
        <f>IF(I20="Y",G20,0)</f>
        <v>0</v>
      </c>
      <c r="K20" s="354"/>
      <c r="M20" s="638" t="s">
        <v>15</v>
      </c>
      <c r="N20" s="405"/>
      <c r="O20" s="420"/>
      <c r="P20" s="412">
        <v>1</v>
      </c>
      <c r="Q20" s="405"/>
      <c r="R20" s="111" t="s">
        <v>49</v>
      </c>
      <c r="S20" s="405"/>
      <c r="T20" s="343">
        <f t="shared" si="0"/>
        <v>1</v>
      </c>
      <c r="U20" s="405"/>
      <c r="V20" s="641" t="s">
        <v>49</v>
      </c>
      <c r="W20" s="414">
        <f t="shared" si="1"/>
        <v>1</v>
      </c>
      <c r="X20" s="366"/>
      <c r="Y20" s="366"/>
      <c r="Z20" s="366"/>
      <c r="AA20" s="417">
        <f>X16</f>
        <v>1</v>
      </c>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row>
    <row r="21" spans="1:53" s="374" customFormat="1" ht="15.75">
      <c r="B21" s="363"/>
      <c r="C21" s="885" t="s">
        <v>72</v>
      </c>
      <c r="D21" s="886"/>
      <c r="E21" s="362"/>
      <c r="F21" s="362"/>
      <c r="G21" s="429"/>
      <c r="H21" s="429"/>
      <c r="I21" s="430"/>
      <c r="J21" s="395"/>
      <c r="K21" s="354"/>
      <c r="M21" s="638" t="s">
        <v>10</v>
      </c>
      <c r="N21" s="405"/>
      <c r="O21" s="411" t="s">
        <v>21</v>
      </c>
      <c r="P21" s="412">
        <v>1</v>
      </c>
      <c r="Q21" s="405"/>
      <c r="R21" s="111" t="s">
        <v>49</v>
      </c>
      <c r="S21" s="405"/>
      <c r="T21" s="343">
        <f t="shared" si="0"/>
        <v>1</v>
      </c>
      <c r="U21" s="405"/>
      <c r="V21" s="641" t="s">
        <v>49</v>
      </c>
      <c r="W21" s="414">
        <f t="shared" si="1"/>
        <v>1</v>
      </c>
      <c r="X21" s="366">
        <f>IF(OR(R21="N",W21&gt;0),1,0)</f>
        <v>1</v>
      </c>
      <c r="Y21" s="366"/>
      <c r="Z21" s="366"/>
      <c r="AA21" s="417">
        <f>X19</f>
        <v>1</v>
      </c>
      <c r="AB21" s="363" t="s">
        <v>115</v>
      </c>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row>
    <row r="22" spans="1:53" s="374" customFormat="1" ht="15.75">
      <c r="B22" s="363"/>
      <c r="C22" s="885" t="s">
        <v>73</v>
      </c>
      <c r="D22" s="886"/>
      <c r="E22" s="363"/>
      <c r="F22" s="362"/>
      <c r="G22" s="429"/>
      <c r="H22" s="429"/>
      <c r="I22" s="430"/>
      <c r="J22" s="395"/>
      <c r="K22" s="354"/>
      <c r="M22" s="638" t="s">
        <v>8</v>
      </c>
      <c r="N22" s="405"/>
      <c r="O22" s="411" t="s">
        <v>21</v>
      </c>
      <c r="P22" s="412">
        <v>1</v>
      </c>
      <c r="Q22" s="405"/>
      <c r="R22" s="111" t="s">
        <v>49</v>
      </c>
      <c r="S22" s="405"/>
      <c r="T22" s="343">
        <f t="shared" si="0"/>
        <v>1</v>
      </c>
      <c r="U22" s="405"/>
      <c r="V22" s="641" t="s">
        <v>49</v>
      </c>
      <c r="W22" s="414">
        <f t="shared" si="1"/>
        <v>1</v>
      </c>
      <c r="X22" s="366">
        <f>IF(OR(R22="N",W22&gt;0),1,0)</f>
        <v>1</v>
      </c>
      <c r="Y22" s="366"/>
      <c r="Z22" s="366"/>
      <c r="AA22" s="417">
        <f>X21</f>
        <v>1</v>
      </c>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row>
    <row r="23" spans="1:53" s="374" customFormat="1" ht="16.5" thickBot="1">
      <c r="B23" s="363"/>
      <c r="C23" s="885" t="s">
        <v>88</v>
      </c>
      <c r="D23" s="886"/>
      <c r="E23" s="363"/>
      <c r="F23" s="362"/>
      <c r="G23" s="429"/>
      <c r="H23" s="429"/>
      <c r="I23" s="430"/>
      <c r="J23" s="395"/>
      <c r="K23" s="354"/>
      <c r="M23" s="638" t="s">
        <v>37</v>
      </c>
      <c r="N23" s="405"/>
      <c r="O23" s="420"/>
      <c r="P23" s="412">
        <v>1</v>
      </c>
      <c r="Q23" s="405"/>
      <c r="R23" s="111" t="s">
        <v>49</v>
      </c>
      <c r="S23" s="405"/>
      <c r="T23" s="343">
        <f t="shared" si="0"/>
        <v>1</v>
      </c>
      <c r="U23" s="405"/>
      <c r="V23" s="641" t="s">
        <v>49</v>
      </c>
      <c r="W23" s="414">
        <f t="shared" si="1"/>
        <v>1</v>
      </c>
      <c r="X23" s="366"/>
      <c r="Y23" s="366"/>
      <c r="Z23" s="366"/>
      <c r="AA23" s="431">
        <f>X22</f>
        <v>1</v>
      </c>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row>
    <row r="24" spans="1:53" s="374" customFormat="1" ht="16.5" thickBot="1">
      <c r="B24" s="363"/>
      <c r="C24" s="897" t="s">
        <v>74</v>
      </c>
      <c r="D24" s="898"/>
      <c r="E24" s="363"/>
      <c r="F24" s="362"/>
      <c r="G24" s="429"/>
      <c r="H24" s="429"/>
      <c r="I24" s="430"/>
      <c r="J24" s="395"/>
      <c r="K24" s="354"/>
      <c r="M24" s="638" t="s">
        <v>59</v>
      </c>
      <c r="N24" s="405"/>
      <c r="O24" s="420"/>
      <c r="P24" s="412">
        <v>0.5</v>
      </c>
      <c r="Q24" s="405"/>
      <c r="R24" s="111" t="s">
        <v>49</v>
      </c>
      <c r="S24" s="405"/>
      <c r="T24" s="343">
        <f t="shared" si="0"/>
        <v>0.5</v>
      </c>
      <c r="U24" s="405"/>
      <c r="V24" s="641" t="s">
        <v>49</v>
      </c>
      <c r="W24" s="414">
        <f t="shared" si="1"/>
        <v>0.5</v>
      </c>
      <c r="X24" s="366"/>
      <c r="Y24" s="366"/>
      <c r="Z24" s="366"/>
      <c r="AA24" s="432">
        <f>MIN(AA11:AA23)</f>
        <v>1</v>
      </c>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row>
    <row r="25" spans="1:53" s="374" customFormat="1" ht="15.75">
      <c r="B25" s="363"/>
      <c r="C25" s="643" t="s">
        <v>157</v>
      </c>
      <c r="D25" s="418" t="s">
        <v>56</v>
      </c>
      <c r="E25" s="363"/>
      <c r="F25" s="359"/>
      <c r="G25" s="344">
        <f>MAX(G16:G20)</f>
        <v>12</v>
      </c>
      <c r="H25" s="359"/>
      <c r="I25" s="345">
        <f>MAX(J16:J20)</f>
        <v>8</v>
      </c>
      <c r="J25" s="395"/>
      <c r="K25" s="354"/>
      <c r="M25" s="638" t="s">
        <v>11</v>
      </c>
      <c r="N25" s="405"/>
      <c r="O25" s="420"/>
      <c r="P25" s="412">
        <v>0.5</v>
      </c>
      <c r="Q25" s="405"/>
      <c r="R25" s="111" t="s">
        <v>49</v>
      </c>
      <c r="S25" s="405"/>
      <c r="T25" s="343">
        <f t="shared" si="0"/>
        <v>0.5</v>
      </c>
      <c r="U25" s="405"/>
      <c r="V25" s="641" t="s">
        <v>49</v>
      </c>
      <c r="W25" s="414">
        <f t="shared" si="1"/>
        <v>0.5</v>
      </c>
      <c r="X25" s="366"/>
      <c r="Y25" s="366"/>
      <c r="Z25" s="366"/>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row>
    <row r="26" spans="1:53" s="374" customFormat="1" ht="37.5" customHeight="1">
      <c r="A26" s="390">
        <v>2</v>
      </c>
      <c r="B26" s="391"/>
      <c r="C26" s="899" t="s">
        <v>89</v>
      </c>
      <c r="D26" s="899"/>
      <c r="E26" s="363"/>
      <c r="F26" s="423"/>
      <c r="G26" s="453" t="s">
        <v>2</v>
      </c>
      <c r="H26" s="423"/>
      <c r="I26" s="425"/>
      <c r="J26" s="395"/>
      <c r="K26" s="354"/>
      <c r="M26" s="638" t="s">
        <v>13</v>
      </c>
      <c r="N26" s="405"/>
      <c r="O26" s="420"/>
      <c r="P26" s="412">
        <v>0.5</v>
      </c>
      <c r="Q26" s="405"/>
      <c r="R26" s="111" t="s">
        <v>49</v>
      </c>
      <c r="S26" s="405"/>
      <c r="T26" s="343">
        <f t="shared" si="0"/>
        <v>0.5</v>
      </c>
      <c r="U26" s="405"/>
      <c r="V26" s="641" t="s">
        <v>49</v>
      </c>
      <c r="W26" s="414">
        <f t="shared" si="1"/>
        <v>0.5</v>
      </c>
      <c r="X26" s="366"/>
      <c r="Y26" s="366"/>
      <c r="Z26" s="366"/>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row>
    <row r="27" spans="1:53" s="374" customFormat="1" ht="15.75">
      <c r="A27" s="390"/>
      <c r="B27" s="391"/>
      <c r="C27" s="895" t="s">
        <v>160</v>
      </c>
      <c r="D27" s="895"/>
      <c r="E27" s="433">
        <v>2</v>
      </c>
      <c r="F27" s="405"/>
      <c r="G27" s="338">
        <f>E27*$A$26</f>
        <v>4</v>
      </c>
      <c r="H27" s="405"/>
      <c r="I27" s="406" t="s">
        <v>49</v>
      </c>
      <c r="J27" s="395">
        <f>IF(I27="Y",G27,0)</f>
        <v>4</v>
      </c>
      <c r="K27" s="354">
        <f>IF(OR(J27,J28,J29&gt;0),1,0)</f>
        <v>1</v>
      </c>
      <c r="M27" s="638" t="s">
        <v>12</v>
      </c>
      <c r="N27" s="434"/>
      <c r="O27" s="420"/>
      <c r="P27" s="412">
        <v>0.5</v>
      </c>
      <c r="Q27" s="434"/>
      <c r="R27" s="111" t="s">
        <v>49</v>
      </c>
      <c r="S27" s="434"/>
      <c r="T27" s="343">
        <f>IF(R27="Y",P27*$L$9,"")</f>
        <v>0.5</v>
      </c>
      <c r="U27" s="434"/>
      <c r="V27" s="641" t="s">
        <v>49</v>
      </c>
      <c r="W27" s="414">
        <f>IF(V27="Y", T27, 0)</f>
        <v>0.5</v>
      </c>
      <c r="X27" s="366"/>
      <c r="Y27" s="366"/>
      <c r="Z27" s="366"/>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row>
    <row r="28" spans="1:53" s="374" customFormat="1" ht="18.75">
      <c r="B28" s="363"/>
      <c r="C28" s="895" t="s">
        <v>44</v>
      </c>
      <c r="D28" s="895"/>
      <c r="E28" s="433">
        <v>2</v>
      </c>
      <c r="F28" s="405"/>
      <c r="G28" s="338">
        <f>E28*$A$26</f>
        <v>4</v>
      </c>
      <c r="H28" s="405"/>
      <c r="I28" s="406" t="s">
        <v>49</v>
      </c>
      <c r="J28" s="395">
        <f>IF(I28="Y",G28,0)</f>
        <v>4</v>
      </c>
      <c r="K28" s="354"/>
      <c r="M28" s="397" t="s">
        <v>25</v>
      </c>
      <c r="N28" s="429"/>
      <c r="O28" s="435"/>
      <c r="P28" s="429"/>
      <c r="Q28" s="429"/>
      <c r="R28" s="436"/>
      <c r="S28" s="429"/>
      <c r="T28" s="437"/>
      <c r="U28" s="429"/>
      <c r="V28" s="425"/>
      <c r="W28" s="438"/>
      <c r="X28" s="366"/>
      <c r="Y28" s="366"/>
      <c r="Z28" s="366"/>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row>
    <row r="29" spans="1:53" s="374" customFormat="1" ht="17.25" customHeight="1">
      <c r="B29" s="363"/>
      <c r="C29" s="903" t="s">
        <v>79</v>
      </c>
      <c r="D29" s="904"/>
      <c r="E29" s="439">
        <v>1</v>
      </c>
      <c r="F29" s="440"/>
      <c r="G29" s="868">
        <f>E29*$A$26</f>
        <v>2</v>
      </c>
      <c r="H29" s="441"/>
      <c r="I29" s="901" t="s">
        <v>49</v>
      </c>
      <c r="J29" s="395">
        <f>IF(I29="Y",G29,0)</f>
        <v>2</v>
      </c>
      <c r="K29" s="354"/>
      <c r="M29" s="637" t="s">
        <v>28</v>
      </c>
      <c r="N29" s="410"/>
      <c r="O29" s="443"/>
      <c r="P29" s="412">
        <v>2</v>
      </c>
      <c r="Q29" s="410"/>
      <c r="R29" s="111" t="s">
        <v>49</v>
      </c>
      <c r="S29" s="410"/>
      <c r="T29" s="343">
        <f t="shared" ref="T29:T35" si="2">IF(R29="Y",P29*$L$9,"")</f>
        <v>2</v>
      </c>
      <c r="U29" s="410"/>
      <c r="V29" s="641" t="s">
        <v>49</v>
      </c>
      <c r="W29" s="414">
        <f t="shared" ref="W29:W35" si="3">IF(V29="Y", T29, 0)</f>
        <v>2</v>
      </c>
      <c r="X29" s="366"/>
      <c r="Y29" s="366"/>
      <c r="Z29" s="366"/>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row>
    <row r="30" spans="1:53" s="374" customFormat="1" ht="16.5" customHeight="1">
      <c r="B30" s="363"/>
      <c r="C30" s="905"/>
      <c r="D30" s="906"/>
      <c r="E30" s="362"/>
      <c r="F30" s="362"/>
      <c r="G30" s="869"/>
      <c r="H30" s="362"/>
      <c r="I30" s="902"/>
      <c r="J30" s="444"/>
      <c r="K30" s="354"/>
      <c r="M30" s="637" t="s">
        <v>20</v>
      </c>
      <c r="N30" s="405"/>
      <c r="O30" s="443"/>
      <c r="P30" s="412">
        <v>1</v>
      </c>
      <c r="Q30" s="405"/>
      <c r="R30" s="111" t="s">
        <v>49</v>
      </c>
      <c r="S30" s="405"/>
      <c r="T30" s="343">
        <f t="shared" si="2"/>
        <v>1</v>
      </c>
      <c r="U30" s="405"/>
      <c r="V30" s="413" t="s">
        <v>50</v>
      </c>
      <c r="W30" s="414">
        <f t="shared" si="3"/>
        <v>0</v>
      </c>
      <c r="X30" s="366"/>
      <c r="Y30" s="366"/>
      <c r="Z30" s="366"/>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row>
    <row r="31" spans="1:53" s="374" customFormat="1" ht="15.75">
      <c r="B31" s="363"/>
      <c r="C31" s="643" t="s">
        <v>157</v>
      </c>
      <c r="D31" s="346" t="s">
        <v>56</v>
      </c>
      <c r="E31" s="363">
        <f>SUM(E27:E29)</f>
        <v>5</v>
      </c>
      <c r="F31" s="445"/>
      <c r="G31" s="346">
        <f>SUM(G27:G29)</f>
        <v>10</v>
      </c>
      <c r="H31" s="445"/>
      <c r="I31" s="345">
        <f>SUM(J27:J29)</f>
        <v>10</v>
      </c>
      <c r="J31" s="395"/>
      <c r="K31" s="354"/>
      <c r="M31" s="637" t="s">
        <v>17</v>
      </c>
      <c r="N31" s="405"/>
      <c r="O31" s="443"/>
      <c r="P31" s="412">
        <v>1</v>
      </c>
      <c r="Q31" s="405"/>
      <c r="R31" s="111" t="s">
        <v>49</v>
      </c>
      <c r="S31" s="405"/>
      <c r="T31" s="343">
        <f t="shared" si="2"/>
        <v>1</v>
      </c>
      <c r="U31" s="405"/>
      <c r="V31" s="406" t="s">
        <v>50</v>
      </c>
      <c r="W31" s="414">
        <f t="shared" si="3"/>
        <v>0</v>
      </c>
      <c r="X31" s="366"/>
      <c r="Y31" s="366"/>
      <c r="Z31" s="366"/>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row>
    <row r="32" spans="1:53" s="374" customFormat="1" ht="54.75" customHeight="1">
      <c r="A32" s="390">
        <v>2</v>
      </c>
      <c r="B32" s="391"/>
      <c r="C32" s="899" t="s">
        <v>90</v>
      </c>
      <c r="D32" s="899"/>
      <c r="E32" s="363"/>
      <c r="F32" s="423"/>
      <c r="G32" s="424" t="s">
        <v>2</v>
      </c>
      <c r="H32" s="423"/>
      <c r="I32" s="425"/>
      <c r="J32" s="395"/>
      <c r="K32" s="354"/>
      <c r="M32" s="637" t="s">
        <v>19</v>
      </c>
      <c r="N32" s="405"/>
      <c r="O32" s="443"/>
      <c r="P32" s="412">
        <v>1</v>
      </c>
      <c r="Q32" s="405"/>
      <c r="R32" s="111" t="s">
        <v>49</v>
      </c>
      <c r="S32" s="405"/>
      <c r="T32" s="343">
        <f t="shared" si="2"/>
        <v>1</v>
      </c>
      <c r="U32" s="405"/>
      <c r="V32" s="413" t="s">
        <v>50</v>
      </c>
      <c r="W32" s="414">
        <f t="shared" si="3"/>
        <v>0</v>
      </c>
      <c r="X32" s="366"/>
      <c r="Y32" s="366"/>
      <c r="Z32" s="366"/>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row>
    <row r="33" spans="1:53" s="374" customFormat="1" ht="31.5" customHeight="1">
      <c r="B33" s="363"/>
      <c r="C33" s="900" t="s">
        <v>80</v>
      </c>
      <c r="D33" s="900"/>
      <c r="E33" s="427">
        <v>0</v>
      </c>
      <c r="F33" s="341"/>
      <c r="G33" s="339">
        <f>E33*$A$32</f>
        <v>0</v>
      </c>
      <c r="H33" s="341"/>
      <c r="I33" s="406" t="s">
        <v>50</v>
      </c>
      <c r="J33" s="395">
        <f>IF(I33="Y",G33,0)</f>
        <v>0</v>
      </c>
      <c r="K33" s="354">
        <f>IF(I33="Y",1,0)</f>
        <v>0</v>
      </c>
      <c r="M33" s="637" t="s">
        <v>18</v>
      </c>
      <c r="N33" s="405"/>
      <c r="O33" s="443"/>
      <c r="P33" s="412">
        <v>1</v>
      </c>
      <c r="Q33" s="405"/>
      <c r="R33" s="111" t="s">
        <v>49</v>
      </c>
      <c r="S33" s="405"/>
      <c r="T33" s="343">
        <f t="shared" si="2"/>
        <v>1</v>
      </c>
      <c r="U33" s="405"/>
      <c r="V33" s="413" t="s">
        <v>50</v>
      </c>
      <c r="W33" s="414">
        <f t="shared" si="3"/>
        <v>0</v>
      </c>
      <c r="X33" s="366"/>
      <c r="Y33" s="366"/>
      <c r="Z33" s="366"/>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row>
    <row r="34" spans="1:53" s="374" customFormat="1" ht="31.5" customHeight="1">
      <c r="B34" s="363"/>
      <c r="C34" s="824" t="s">
        <v>164</v>
      </c>
      <c r="D34" s="824"/>
      <c r="E34" s="427">
        <v>2.5</v>
      </c>
      <c r="F34" s="341"/>
      <c r="G34" s="339">
        <f>E34*$A$32</f>
        <v>5</v>
      </c>
      <c r="H34" s="341"/>
      <c r="I34" s="406" t="s">
        <v>49</v>
      </c>
      <c r="J34" s="395">
        <f>IF(I34="Y",G34,0)</f>
        <v>5</v>
      </c>
      <c r="K34" s="354">
        <f>IF(I34="Y",1,0)</f>
        <v>1</v>
      </c>
      <c r="M34" s="637" t="s">
        <v>26</v>
      </c>
      <c r="N34" s="405"/>
      <c r="O34" s="443"/>
      <c r="P34" s="412">
        <v>1</v>
      </c>
      <c r="Q34" s="405"/>
      <c r="R34" s="111" t="s">
        <v>49</v>
      </c>
      <c r="S34" s="405"/>
      <c r="T34" s="343">
        <f t="shared" si="2"/>
        <v>1</v>
      </c>
      <c r="U34" s="405"/>
      <c r="V34" s="413" t="s">
        <v>50</v>
      </c>
      <c r="W34" s="414">
        <f t="shared" si="3"/>
        <v>0</v>
      </c>
      <c r="X34" s="366"/>
      <c r="Y34" s="366"/>
      <c r="Z34" s="366"/>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row>
    <row r="35" spans="1:53" s="374" customFormat="1" ht="15.75">
      <c r="B35" s="363"/>
      <c r="C35" s="893" t="s">
        <v>81</v>
      </c>
      <c r="D35" s="893"/>
      <c r="E35" s="446">
        <v>2.5</v>
      </c>
      <c r="F35" s="341"/>
      <c r="G35" s="339">
        <f>E35*$A$32</f>
        <v>5</v>
      </c>
      <c r="H35" s="341"/>
      <c r="I35" s="641" t="s">
        <v>49</v>
      </c>
      <c r="J35" s="395">
        <f>IF(I35="Y",G35,0)</f>
        <v>5</v>
      </c>
      <c r="K35" s="354">
        <f>IF(I35="Y",1,0)</f>
        <v>1</v>
      </c>
      <c r="M35" s="638" t="s">
        <v>16</v>
      </c>
      <c r="N35" s="405"/>
      <c r="O35" s="420"/>
      <c r="P35" s="412">
        <v>0.5</v>
      </c>
      <c r="Q35" s="405"/>
      <c r="R35" s="111" t="s">
        <v>49</v>
      </c>
      <c r="S35" s="405"/>
      <c r="T35" s="343">
        <f t="shared" si="2"/>
        <v>0.5</v>
      </c>
      <c r="U35" s="405"/>
      <c r="V35" s="406" t="s">
        <v>50</v>
      </c>
      <c r="W35" s="414">
        <f t="shared" si="3"/>
        <v>0</v>
      </c>
      <c r="X35" s="366"/>
      <c r="Y35" s="366"/>
      <c r="Z35" s="366"/>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row>
    <row r="36" spans="1:53" s="374" customFormat="1" ht="18.75">
      <c r="B36" s="363"/>
      <c r="C36" s="643" t="s">
        <v>157</v>
      </c>
      <c r="D36" s="346" t="s">
        <v>56</v>
      </c>
      <c r="E36" s="363">
        <f>SUM(E33:E35)</f>
        <v>5</v>
      </c>
      <c r="F36" s="445"/>
      <c r="G36" s="346">
        <f>SUM(G33:G35)</f>
        <v>10</v>
      </c>
      <c r="H36" s="445"/>
      <c r="I36" s="347">
        <f>SUM(J33:J35)</f>
        <v>10</v>
      </c>
      <c r="J36" s="444"/>
      <c r="K36" s="354"/>
      <c r="M36" s="447" t="s">
        <v>32</v>
      </c>
      <c r="N36" s="441"/>
      <c r="O36" s="441"/>
      <c r="P36" s="441"/>
      <c r="Q36" s="441"/>
      <c r="R36" s="448"/>
      <c r="S36" s="441"/>
      <c r="T36" s="449"/>
      <c r="U36" s="441"/>
      <c r="V36" s="430"/>
      <c r="W36" s="438"/>
      <c r="X36" s="366"/>
      <c r="Y36" s="366"/>
      <c r="Z36" s="366"/>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row>
    <row r="37" spans="1:53" s="374" customFormat="1" ht="15.75">
      <c r="B37" s="363"/>
      <c r="C37" s="363"/>
      <c r="D37" s="429"/>
      <c r="E37" s="363"/>
      <c r="F37" s="429"/>
      <c r="G37" s="429"/>
      <c r="H37" s="429"/>
      <c r="I37" s="425"/>
      <c r="J37" s="395"/>
      <c r="K37" s="354"/>
      <c r="M37" s="637" t="s">
        <v>30</v>
      </c>
      <c r="N37" s="405"/>
      <c r="O37" s="443"/>
      <c r="P37" s="412">
        <v>1</v>
      </c>
      <c r="Q37" s="405"/>
      <c r="R37" s="111" t="s">
        <v>49</v>
      </c>
      <c r="S37" s="405"/>
      <c r="T37" s="343">
        <f>IF(R37="Y",P37*$L$9,"")</f>
        <v>1</v>
      </c>
      <c r="U37" s="405"/>
      <c r="V37" s="641" t="s">
        <v>49</v>
      </c>
      <c r="W37" s="414">
        <f>IF(V37="Y", T37, 0)</f>
        <v>1</v>
      </c>
      <c r="X37" s="366"/>
      <c r="Y37" s="366"/>
      <c r="Z37" s="366"/>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row>
    <row r="38" spans="1:53" s="374" customFormat="1" ht="37.5">
      <c r="A38" s="390">
        <v>4</v>
      </c>
      <c r="B38" s="391"/>
      <c r="C38" s="450" t="s">
        <v>158</v>
      </c>
      <c r="D38" s="422"/>
      <c r="E38" s="363"/>
      <c r="F38" s="423"/>
      <c r="G38" s="424" t="s">
        <v>3</v>
      </c>
      <c r="H38" s="423"/>
      <c r="I38" s="425"/>
      <c r="J38" s="395"/>
      <c r="K38" s="354"/>
      <c r="M38" s="637" t="s">
        <v>31</v>
      </c>
      <c r="N38" s="434"/>
      <c r="O38" s="443"/>
      <c r="P38" s="412">
        <v>0.5</v>
      </c>
      <c r="Q38" s="434"/>
      <c r="R38" s="111" t="s">
        <v>49</v>
      </c>
      <c r="S38" s="434"/>
      <c r="T38" s="343">
        <f>IF(R38="Y",P38*$L$9,"")</f>
        <v>0.5</v>
      </c>
      <c r="U38" s="434"/>
      <c r="V38" s="406" t="s">
        <v>50</v>
      </c>
      <c r="W38" s="414">
        <f>IF(V38="Y", T38, 0)</f>
        <v>0</v>
      </c>
      <c r="X38" s="366"/>
      <c r="Y38" s="366"/>
      <c r="Z38" s="366"/>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row>
    <row r="39" spans="1:53" s="374" customFormat="1" ht="15.75">
      <c r="B39" s="363"/>
      <c r="C39" s="900" t="s">
        <v>35</v>
      </c>
      <c r="D39" s="900"/>
      <c r="E39" s="427">
        <v>0</v>
      </c>
      <c r="F39" s="341"/>
      <c r="G39" s="339">
        <f t="shared" ref="G39:G45" si="4">E39*$A$38</f>
        <v>0</v>
      </c>
      <c r="H39" s="341"/>
      <c r="I39" s="406" t="s">
        <v>50</v>
      </c>
      <c r="J39" s="395">
        <f t="shared" ref="J39:J45" si="5">IF(I39="Y",G39,0)</f>
        <v>0</v>
      </c>
      <c r="K39" s="354">
        <f t="shared" ref="K39:K45" si="6">IF(I39="Y",1,0)</f>
        <v>0</v>
      </c>
      <c r="M39" s="451" t="s">
        <v>100</v>
      </c>
      <c r="N39" s="363"/>
      <c r="O39" s="363"/>
      <c r="P39" s="363"/>
      <c r="Q39" s="363"/>
      <c r="R39" s="365"/>
      <c r="S39" s="363"/>
      <c r="T39" s="363"/>
      <c r="U39" s="363"/>
      <c r="V39" s="365"/>
      <c r="W39" s="452"/>
      <c r="X39" s="366"/>
      <c r="Y39" s="366"/>
      <c r="Z39" s="366"/>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row>
    <row r="40" spans="1:53" s="374" customFormat="1" ht="31.5" customHeight="1">
      <c r="B40" s="363"/>
      <c r="C40" s="900" t="s">
        <v>46</v>
      </c>
      <c r="D40" s="900"/>
      <c r="E40" s="427">
        <v>1</v>
      </c>
      <c r="F40" s="341"/>
      <c r="G40" s="339">
        <f t="shared" si="4"/>
        <v>4</v>
      </c>
      <c r="H40" s="341"/>
      <c r="I40" s="406" t="s">
        <v>49</v>
      </c>
      <c r="J40" s="395">
        <f t="shared" si="5"/>
        <v>4</v>
      </c>
      <c r="K40" s="354">
        <f t="shared" si="6"/>
        <v>1</v>
      </c>
      <c r="M40" s="423"/>
      <c r="N40" s="453"/>
      <c r="O40" s="363"/>
      <c r="P40" s="453"/>
      <c r="Q40" s="453"/>
      <c r="R40" s="454" t="s">
        <v>58</v>
      </c>
      <c r="S40" s="453"/>
      <c r="T40" s="350">
        <f>SUM(T11:T38)</f>
        <v>30</v>
      </c>
      <c r="U40" s="453"/>
      <c r="V40" s="351">
        <f>SUM(W11:W38)</f>
        <v>24</v>
      </c>
      <c r="W40" s="455"/>
      <c r="X40" s="456"/>
      <c r="Y40" s="456"/>
      <c r="Z40" s="456"/>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row>
    <row r="41" spans="1:53" s="374" customFormat="1" ht="32.25" customHeight="1" thickBot="1">
      <c r="B41" s="363"/>
      <c r="C41" s="900" t="s">
        <v>45</v>
      </c>
      <c r="D41" s="900"/>
      <c r="E41" s="427">
        <v>2</v>
      </c>
      <c r="F41" s="341"/>
      <c r="G41" s="339">
        <f t="shared" si="4"/>
        <v>8</v>
      </c>
      <c r="H41" s="341"/>
      <c r="I41" s="406" t="s">
        <v>49</v>
      </c>
      <c r="J41" s="395">
        <f t="shared" si="5"/>
        <v>8</v>
      </c>
      <c r="K41" s="354">
        <f t="shared" si="6"/>
        <v>1</v>
      </c>
      <c r="M41" s="362"/>
      <c r="N41" s="363"/>
      <c r="O41" s="362"/>
      <c r="P41" s="362"/>
      <c r="Q41" s="363"/>
      <c r="R41" s="452"/>
      <c r="S41" s="363"/>
      <c r="T41" s="452"/>
      <c r="U41" s="363"/>
      <c r="V41" s="452"/>
      <c r="W41" s="452"/>
      <c r="X41" s="366"/>
      <c r="Y41" s="366"/>
      <c r="Z41" s="366"/>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row>
    <row r="42" spans="1:53" s="374" customFormat="1" ht="28.5">
      <c r="B42" s="363"/>
      <c r="C42" s="900" t="s">
        <v>86</v>
      </c>
      <c r="D42" s="900"/>
      <c r="E42" s="427"/>
      <c r="F42" s="341"/>
      <c r="G42" s="339"/>
      <c r="H42" s="341"/>
      <c r="I42" s="339"/>
      <c r="J42" s="395">
        <f t="shared" si="5"/>
        <v>0</v>
      </c>
      <c r="K42" s="354">
        <f t="shared" si="6"/>
        <v>0</v>
      </c>
      <c r="M42" s="907" t="s">
        <v>71</v>
      </c>
      <c r="N42" s="457"/>
      <c r="O42" s="843">
        <f>(I54+V40)/(G54+T40)</f>
        <v>0.78</v>
      </c>
      <c r="P42" s="843"/>
      <c r="Q42" s="843"/>
      <c r="R42" s="843"/>
      <c r="S42" s="843"/>
      <c r="T42" s="843"/>
      <c r="U42" s="843"/>
      <c r="V42" s="844"/>
      <c r="W42" s="452"/>
      <c r="X42" s="366"/>
      <c r="Y42" s="366"/>
      <c r="Z42" s="366"/>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row>
    <row r="43" spans="1:53" s="374" customFormat="1" ht="16.5" customHeight="1" thickBot="1">
      <c r="B43" s="363"/>
      <c r="C43" s="822" t="s">
        <v>33</v>
      </c>
      <c r="D43" s="823"/>
      <c r="E43" s="427">
        <v>3</v>
      </c>
      <c r="F43" s="341"/>
      <c r="G43" s="339">
        <f t="shared" si="4"/>
        <v>12</v>
      </c>
      <c r="H43" s="341"/>
      <c r="I43" s="406" t="s">
        <v>49</v>
      </c>
      <c r="J43" s="395">
        <f t="shared" si="5"/>
        <v>12</v>
      </c>
      <c r="K43" s="354">
        <f t="shared" si="6"/>
        <v>1</v>
      </c>
      <c r="M43" s="908"/>
      <c r="N43" s="458"/>
      <c r="O43" s="845"/>
      <c r="P43" s="845"/>
      <c r="Q43" s="845"/>
      <c r="R43" s="845"/>
      <c r="S43" s="845"/>
      <c r="T43" s="845"/>
      <c r="U43" s="845"/>
      <c r="V43" s="846"/>
      <c r="W43" s="459"/>
      <c r="X43" s="366"/>
      <c r="Y43" s="366"/>
      <c r="Z43" s="366"/>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row>
    <row r="44" spans="1:53" s="374" customFormat="1" ht="16.5" customHeight="1" thickBot="1">
      <c r="B44" s="363"/>
      <c r="C44" s="824" t="s">
        <v>43</v>
      </c>
      <c r="D44" s="824"/>
      <c r="E44" s="427">
        <v>4</v>
      </c>
      <c r="F44" s="341"/>
      <c r="G44" s="339">
        <f t="shared" si="4"/>
        <v>16</v>
      </c>
      <c r="H44" s="341"/>
      <c r="I44" s="406" t="s">
        <v>50</v>
      </c>
      <c r="J44" s="395">
        <f t="shared" si="5"/>
        <v>0</v>
      </c>
      <c r="K44" s="354">
        <f t="shared" si="6"/>
        <v>0</v>
      </c>
      <c r="M44" s="362"/>
      <c r="N44" s="363"/>
      <c r="O44" s="362"/>
      <c r="P44" s="362"/>
      <c r="Q44" s="363"/>
      <c r="R44" s="452"/>
      <c r="S44" s="363"/>
      <c r="T44" s="452"/>
      <c r="U44" s="363"/>
      <c r="V44" s="452"/>
      <c r="W44" s="459"/>
      <c r="X44" s="366"/>
      <c r="Y44" s="366"/>
      <c r="Z44" s="366"/>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row>
    <row r="45" spans="1:53" s="374" customFormat="1" ht="21" customHeight="1" thickBot="1">
      <c r="B45" s="363"/>
      <c r="C45" s="824" t="s">
        <v>151</v>
      </c>
      <c r="D45" s="824"/>
      <c r="E45" s="427">
        <v>5</v>
      </c>
      <c r="F45" s="341"/>
      <c r="G45" s="339">
        <f t="shared" si="4"/>
        <v>20</v>
      </c>
      <c r="H45" s="341"/>
      <c r="I45" s="406" t="s">
        <v>50</v>
      </c>
      <c r="J45" s="395">
        <f t="shared" si="5"/>
        <v>0</v>
      </c>
      <c r="K45" s="354">
        <f t="shared" si="6"/>
        <v>0</v>
      </c>
      <c r="M45" s="639" t="s">
        <v>63</v>
      </c>
      <c r="N45" s="461"/>
      <c r="O45" s="859" t="s">
        <v>61</v>
      </c>
      <c r="P45" s="860"/>
      <c r="Q45" s="860"/>
      <c r="R45" s="860"/>
      <c r="S45" s="860"/>
      <c r="T45" s="860"/>
      <c r="U45" s="860"/>
      <c r="V45" s="861"/>
      <c r="W45" s="452"/>
      <c r="X45" s="366"/>
      <c r="Y45" s="366"/>
      <c r="Z45" s="366"/>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row>
    <row r="46" spans="1:53" s="374" customFormat="1" ht="20.100000000000001" customHeight="1">
      <c r="B46" s="363"/>
      <c r="C46" s="643" t="s">
        <v>157</v>
      </c>
      <c r="D46" s="462" t="s">
        <v>56</v>
      </c>
      <c r="E46" s="363"/>
      <c r="F46" s="445"/>
      <c r="G46" s="346">
        <f>MAX(G39:G45)</f>
        <v>20</v>
      </c>
      <c r="H46" s="445"/>
      <c r="I46" s="348">
        <f>MAX(J39:J45)</f>
        <v>12</v>
      </c>
      <c r="J46" s="444"/>
      <c r="K46" s="354"/>
      <c r="M46" s="921" t="s">
        <v>62</v>
      </c>
      <c r="N46" s="463"/>
      <c r="O46" s="854">
        <f>IF(AA24=0,0,VLOOKUP(O42,Lookups!A2:C10,IF(O45="Industrial",2,3),TRUE))</f>
        <v>3</v>
      </c>
      <c r="P46" s="854"/>
      <c r="Q46" s="854"/>
      <c r="R46" s="854"/>
      <c r="S46" s="854"/>
      <c r="T46" s="854"/>
      <c r="U46" s="854"/>
      <c r="V46" s="855"/>
      <c r="W46" s="452"/>
      <c r="X46" s="366"/>
      <c r="Y46" s="366"/>
      <c r="Z46" s="366"/>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row>
    <row r="47" spans="1:53" s="374" customFormat="1" ht="20.100000000000001" customHeight="1" thickBot="1">
      <c r="B47" s="363"/>
      <c r="C47" s="363"/>
      <c r="D47" s="435"/>
      <c r="E47" s="363"/>
      <c r="F47" s="445"/>
      <c r="G47" s="445"/>
      <c r="H47" s="445"/>
      <c r="I47" s="464"/>
      <c r="J47" s="444"/>
      <c r="K47" s="354"/>
      <c r="M47" s="922"/>
      <c r="N47" s="465"/>
      <c r="O47" s="856"/>
      <c r="P47" s="856"/>
      <c r="Q47" s="856"/>
      <c r="R47" s="856"/>
      <c r="S47" s="856"/>
      <c r="T47" s="856"/>
      <c r="U47" s="856"/>
      <c r="V47" s="857"/>
      <c r="W47" s="452"/>
      <c r="X47" s="366"/>
      <c r="Y47" s="366"/>
      <c r="Z47" s="366"/>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row>
    <row r="48" spans="1:53" s="374" customFormat="1" ht="56.25">
      <c r="A48" s="390">
        <v>2</v>
      </c>
      <c r="B48" s="391"/>
      <c r="C48" s="450" t="s">
        <v>159</v>
      </c>
      <c r="D48" s="422"/>
      <c r="E48" s="363"/>
      <c r="F48" s="423"/>
      <c r="G48" s="424" t="s">
        <v>3</v>
      </c>
      <c r="H48" s="423"/>
      <c r="I48" s="425"/>
      <c r="J48" s="395"/>
      <c r="K48" s="354"/>
      <c r="L48" s="363"/>
      <c r="M48" s="466"/>
      <c r="N48" s="363"/>
      <c r="O48" s="909" t="str">
        <f>IF(AA24=0,AG14,"")</f>
        <v/>
      </c>
      <c r="P48" s="909"/>
      <c r="Q48" s="909"/>
      <c r="R48" s="909"/>
      <c r="S48" s="909"/>
      <c r="T48" s="909"/>
      <c r="U48" s="909"/>
      <c r="V48" s="909"/>
      <c r="W48" s="365"/>
      <c r="X48" s="366"/>
      <c r="Y48" s="366"/>
      <c r="Z48" s="366"/>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row>
    <row r="49" spans="2:54" s="374" customFormat="1" ht="15.75">
      <c r="B49" s="363"/>
      <c r="C49" s="891" t="s">
        <v>34</v>
      </c>
      <c r="D49" s="892"/>
      <c r="E49" s="395">
        <v>0</v>
      </c>
      <c r="F49" s="467"/>
      <c r="G49" s="342">
        <f>E49*$A$48</f>
        <v>0</v>
      </c>
      <c r="H49" s="342"/>
      <c r="I49" s="406" t="s">
        <v>50</v>
      </c>
      <c r="J49" s="395">
        <f>IF(I49="Y",G49,0)</f>
        <v>0</v>
      </c>
      <c r="K49" s="354">
        <f>IF(I49="Y",1,0)</f>
        <v>0</v>
      </c>
      <c r="L49" s="363"/>
      <c r="M49" s="363"/>
      <c r="N49" s="363"/>
      <c r="O49" s="363"/>
      <c r="P49" s="363"/>
      <c r="Q49" s="363"/>
      <c r="R49" s="365"/>
      <c r="S49" s="363"/>
      <c r="T49" s="365"/>
      <c r="U49" s="363"/>
      <c r="V49" s="365"/>
      <c r="W49" s="365"/>
      <c r="X49" s="366"/>
      <c r="Y49" s="366"/>
      <c r="Z49" s="366"/>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row>
    <row r="50" spans="2:54" s="374" customFormat="1" ht="15.75">
      <c r="B50" s="363"/>
      <c r="C50" s="891" t="s">
        <v>27</v>
      </c>
      <c r="D50" s="892"/>
      <c r="E50" s="395">
        <v>5</v>
      </c>
      <c r="F50" s="467"/>
      <c r="G50" s="342">
        <v>6</v>
      </c>
      <c r="H50" s="342"/>
      <c r="I50" s="406" t="s">
        <v>49</v>
      </c>
      <c r="J50" s="395">
        <f>IF(I50="Y",G50,0)</f>
        <v>6</v>
      </c>
      <c r="K50" s="354">
        <f>IF(I50="Y",1,0)</f>
        <v>1</v>
      </c>
      <c r="L50" s="363"/>
      <c r="M50" s="363"/>
      <c r="N50" s="363"/>
      <c r="O50" s="363"/>
      <c r="P50" s="363"/>
      <c r="Q50" s="363"/>
      <c r="R50" s="365"/>
      <c r="S50" s="363"/>
      <c r="T50" s="365"/>
      <c r="U50" s="363"/>
      <c r="V50" s="365"/>
      <c r="W50" s="365"/>
      <c r="X50" s="366"/>
      <c r="Y50" s="366"/>
      <c r="Z50" s="366"/>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row>
    <row r="51" spans="2:54" s="374" customFormat="1" ht="31.5" customHeight="1">
      <c r="B51" s="363"/>
      <c r="C51" s="910" t="s">
        <v>91</v>
      </c>
      <c r="D51" s="911"/>
      <c r="E51" s="395"/>
      <c r="F51" s="467"/>
      <c r="G51" s="342">
        <v>10</v>
      </c>
      <c r="H51" s="342"/>
      <c r="I51" s="406" t="s">
        <v>50</v>
      </c>
      <c r="J51" s="395">
        <f>IF(I51="Y",G51,0)</f>
        <v>0</v>
      </c>
      <c r="K51" s="354">
        <f>IF(I51="Y",1,0)</f>
        <v>0</v>
      </c>
      <c r="L51" s="363"/>
      <c r="M51" s="363"/>
      <c r="N51" s="363"/>
      <c r="O51" s="363"/>
      <c r="P51" s="363"/>
      <c r="Q51" s="363"/>
      <c r="R51" s="365"/>
      <c r="S51" s="363"/>
      <c r="T51" s="365"/>
      <c r="U51" s="363"/>
      <c r="V51" s="365"/>
      <c r="W51" s="365"/>
      <c r="X51" s="366"/>
      <c r="Y51" s="366"/>
      <c r="Z51" s="366"/>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row>
    <row r="52" spans="2:54" s="374" customFormat="1" ht="15.75">
      <c r="B52" s="363"/>
      <c r="C52" s="643" t="s">
        <v>157</v>
      </c>
      <c r="D52" s="346" t="s">
        <v>56</v>
      </c>
      <c r="E52" s="363"/>
      <c r="F52" s="445"/>
      <c r="G52" s="346">
        <f>MAX(G49:G51)</f>
        <v>10</v>
      </c>
      <c r="H52" s="445"/>
      <c r="I52" s="347">
        <f>MAX(J49:J51)</f>
        <v>6</v>
      </c>
      <c r="J52" s="395"/>
      <c r="K52" s="354"/>
      <c r="L52" s="363"/>
      <c r="M52" s="363"/>
      <c r="N52" s="363"/>
      <c r="O52" s="363"/>
      <c r="P52" s="363"/>
      <c r="Q52" s="363"/>
      <c r="R52" s="365"/>
      <c r="S52" s="363"/>
      <c r="T52" s="365"/>
      <c r="U52" s="363"/>
      <c r="V52" s="365"/>
      <c r="W52" s="365"/>
      <c r="X52" s="366"/>
      <c r="Y52" s="366"/>
      <c r="Z52" s="366"/>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row>
    <row r="53" spans="2:54" s="374" customFormat="1" ht="15" customHeight="1">
      <c r="B53" s="363"/>
      <c r="C53" s="363"/>
      <c r="D53" s="346"/>
      <c r="E53" s="363"/>
      <c r="F53" s="429"/>
      <c r="G53" s="429"/>
      <c r="H53" s="429"/>
      <c r="I53" s="429"/>
      <c r="J53" s="395"/>
      <c r="K53" s="354"/>
      <c r="L53" s="363"/>
      <c r="M53" s="363"/>
      <c r="N53" s="363"/>
      <c r="O53" s="363"/>
      <c r="P53" s="363"/>
      <c r="Q53" s="363"/>
      <c r="R53" s="365"/>
      <c r="S53" s="363"/>
      <c r="T53" s="365"/>
      <c r="U53" s="363"/>
      <c r="V53" s="365"/>
      <c r="W53" s="365"/>
      <c r="X53" s="366"/>
      <c r="Y53" s="366"/>
      <c r="Z53" s="366"/>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row>
    <row r="54" spans="2:54" ht="15.75">
      <c r="C54" s="468"/>
      <c r="D54" s="469" t="s">
        <v>57</v>
      </c>
      <c r="E54" s="470"/>
      <c r="F54" s="471"/>
      <c r="G54" s="349">
        <f>G13+G25+G31+G36+G46+G52</f>
        <v>70</v>
      </c>
      <c r="H54" s="471"/>
      <c r="I54" s="349">
        <f>I13+I25+I31+I36+I46+I52</f>
        <v>54</v>
      </c>
      <c r="J54" s="472"/>
      <c r="K54" s="473"/>
      <c r="L54" s="389"/>
      <c r="M54" s="389"/>
      <c r="N54" s="389"/>
      <c r="O54" s="389"/>
      <c r="P54" s="389"/>
      <c r="Q54" s="389"/>
      <c r="R54" s="389"/>
      <c r="S54" s="389"/>
      <c r="T54" s="389"/>
      <c r="U54" s="389"/>
      <c r="V54" s="389"/>
      <c r="W54" s="474"/>
      <c r="X54" s="475"/>
      <c r="Y54" s="475"/>
      <c r="Z54" s="475"/>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89"/>
      <c r="AZ54" s="389"/>
      <c r="BA54" s="389"/>
      <c r="BB54" s="389"/>
    </row>
    <row r="55" spans="2:54" ht="15.75">
      <c r="C55" s="468"/>
      <c r="D55" s="469"/>
      <c r="E55" s="470"/>
      <c r="F55" s="471"/>
      <c r="G55" s="349"/>
      <c r="H55" s="471"/>
      <c r="I55" s="349"/>
      <c r="J55" s="472"/>
      <c r="K55" s="473"/>
      <c r="L55" s="389"/>
      <c r="M55" s="389"/>
      <c r="N55" s="389"/>
      <c r="O55" s="389"/>
      <c r="P55" s="389"/>
      <c r="Q55" s="389"/>
      <c r="R55" s="389"/>
      <c r="S55" s="389"/>
      <c r="T55" s="389"/>
      <c r="U55" s="389"/>
      <c r="V55" s="389"/>
      <c r="W55" s="474"/>
      <c r="X55" s="475"/>
      <c r="Y55" s="475"/>
      <c r="Z55" s="475"/>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row>
    <row r="56" spans="2:54">
      <c r="C56" s="476"/>
      <c r="D56" s="476"/>
      <c r="E56" s="476"/>
      <c r="F56" s="476"/>
      <c r="G56" s="476"/>
      <c r="H56" s="476"/>
      <c r="I56" s="476"/>
      <c r="J56" s="389"/>
      <c r="K56" s="477"/>
      <c r="L56" s="389"/>
      <c r="M56" s="389"/>
      <c r="N56" s="389"/>
      <c r="O56" s="389"/>
      <c r="P56" s="389"/>
      <c r="Q56" s="389"/>
      <c r="R56" s="474"/>
      <c r="S56" s="389"/>
      <c r="T56" s="474"/>
      <c r="U56" s="389"/>
      <c r="V56" s="474"/>
      <c r="W56" s="474"/>
      <c r="X56" s="475"/>
      <c r="Y56" s="475"/>
      <c r="Z56" s="475"/>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389"/>
    </row>
    <row r="57" spans="2:54" ht="18.75">
      <c r="C57" s="450" t="s">
        <v>99</v>
      </c>
      <c r="D57" s="389"/>
      <c r="E57" s="389"/>
      <c r="F57" s="389"/>
      <c r="G57" s="389"/>
      <c r="H57" s="389"/>
      <c r="I57" s="389"/>
      <c r="J57" s="389"/>
      <c r="K57" s="477"/>
      <c r="L57" s="389"/>
      <c r="M57" s="389"/>
      <c r="N57" s="389"/>
      <c r="O57" s="389"/>
      <c r="P57" s="389"/>
      <c r="Q57" s="389"/>
      <c r="R57" s="474"/>
      <c r="S57" s="389"/>
      <c r="T57" s="474"/>
      <c r="U57" s="389"/>
      <c r="V57" s="474"/>
      <c r="W57" s="474"/>
      <c r="X57" s="475"/>
      <c r="Y57" s="475"/>
      <c r="Z57" s="475"/>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row>
    <row r="58" spans="2:54" ht="37.5" customHeight="1">
      <c r="C58" s="900" t="s">
        <v>98</v>
      </c>
      <c r="D58" s="900"/>
      <c r="E58" s="427">
        <v>0</v>
      </c>
      <c r="F58" s="478"/>
      <c r="G58" s="360"/>
      <c r="H58" s="359"/>
      <c r="I58" s="389"/>
      <c r="J58" s="389"/>
      <c r="K58" s="477"/>
      <c r="L58" s="389"/>
      <c r="M58" s="389"/>
      <c r="N58" s="389"/>
      <c r="O58" s="389"/>
      <c r="P58" s="389"/>
      <c r="Q58" s="389"/>
      <c r="R58" s="474"/>
      <c r="S58" s="389"/>
      <c r="T58" s="474"/>
      <c r="U58" s="389"/>
      <c r="V58" s="474"/>
      <c r="W58" s="474"/>
      <c r="X58" s="475"/>
      <c r="Y58" s="475"/>
      <c r="Z58" s="475"/>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row>
    <row r="59" spans="2:54" ht="31.15" customHeight="1">
      <c r="C59" s="818" t="s">
        <v>138</v>
      </c>
      <c r="D59" s="819"/>
      <c r="E59" s="427"/>
      <c r="F59" s="359"/>
      <c r="G59" s="360"/>
      <c r="H59" s="359"/>
      <c r="I59" s="389"/>
      <c r="J59" s="389"/>
      <c r="K59" s="477"/>
      <c r="L59" s="389"/>
      <c r="M59" s="389"/>
      <c r="N59" s="389"/>
      <c r="O59" s="389"/>
      <c r="P59" s="389"/>
      <c r="Q59" s="389"/>
      <c r="R59" s="474"/>
      <c r="S59" s="389"/>
      <c r="T59" s="474"/>
      <c r="U59" s="389"/>
      <c r="V59" s="474"/>
      <c r="W59" s="474"/>
      <c r="X59" s="475"/>
      <c r="Y59" s="475"/>
      <c r="Z59" s="475"/>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89"/>
      <c r="AZ59" s="389"/>
      <c r="BA59" s="389"/>
      <c r="BB59" s="389"/>
    </row>
    <row r="60" spans="2:54" ht="15.75">
      <c r="C60" s="880"/>
      <c r="D60" s="881"/>
      <c r="E60" s="427"/>
      <c r="F60" s="359"/>
      <c r="G60" s="360"/>
      <c r="H60" s="359"/>
      <c r="I60" s="389"/>
      <c r="J60" s="389"/>
      <c r="K60" s="477"/>
      <c r="L60" s="389"/>
      <c r="M60" s="389"/>
      <c r="N60" s="389"/>
      <c r="O60" s="389"/>
      <c r="P60" s="389"/>
      <c r="Q60" s="389"/>
      <c r="R60" s="474"/>
      <c r="S60" s="389"/>
      <c r="T60" s="474"/>
      <c r="U60" s="389"/>
      <c r="V60" s="474"/>
      <c r="W60" s="474"/>
      <c r="X60" s="475"/>
      <c r="Y60" s="475"/>
      <c r="Z60" s="475"/>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row>
    <row r="61" spans="2:54" ht="15.75">
      <c r="C61" s="880"/>
      <c r="D61" s="920"/>
      <c r="E61" s="389"/>
      <c r="F61" s="389"/>
      <c r="G61" s="481"/>
      <c r="H61" s="389"/>
      <c r="I61" s="389"/>
      <c r="J61" s="389"/>
      <c r="K61" s="477"/>
      <c r="L61" s="389"/>
      <c r="M61" s="389"/>
      <c r="N61" s="389"/>
      <c r="O61" s="389"/>
      <c r="P61" s="389"/>
      <c r="Q61" s="389"/>
      <c r="R61" s="474"/>
      <c r="S61" s="389"/>
      <c r="T61" s="474"/>
      <c r="U61" s="389"/>
      <c r="V61" s="474"/>
      <c r="W61" s="474"/>
      <c r="X61" s="475"/>
      <c r="Y61" s="475"/>
      <c r="Z61" s="475"/>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row>
    <row r="62" spans="2:54" ht="15.75">
      <c r="C62" s="900" t="s">
        <v>103</v>
      </c>
      <c r="D62" s="900"/>
      <c r="E62" s="389"/>
      <c r="F62" s="389"/>
      <c r="G62" s="481"/>
      <c r="H62" s="389"/>
      <c r="I62" s="389"/>
      <c r="J62" s="389"/>
      <c r="K62" s="477"/>
      <c r="L62" s="389"/>
      <c r="M62" s="389"/>
      <c r="N62" s="389"/>
      <c r="O62" s="389"/>
      <c r="P62" s="389"/>
      <c r="Q62" s="389"/>
      <c r="R62" s="474"/>
      <c r="S62" s="389"/>
      <c r="T62" s="474"/>
      <c r="U62" s="389"/>
      <c r="V62" s="474"/>
      <c r="W62" s="474"/>
      <c r="X62" s="475"/>
      <c r="Y62" s="475"/>
      <c r="Z62" s="475"/>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row>
    <row r="63" spans="2:54" ht="15.75">
      <c r="C63" s="900" t="s">
        <v>104</v>
      </c>
      <c r="D63" s="900"/>
      <c r="E63" s="427">
        <v>0</v>
      </c>
      <c r="F63" s="478"/>
      <c r="G63" s="360"/>
      <c r="H63" s="358"/>
      <c r="I63" s="406" t="s">
        <v>49</v>
      </c>
      <c r="J63" s="389"/>
      <c r="K63" s="477"/>
      <c r="L63" s="389"/>
      <c r="M63" s="389"/>
      <c r="N63" s="389"/>
      <c r="O63" s="389"/>
      <c r="P63" s="389"/>
      <c r="Q63" s="389"/>
      <c r="R63" s="474"/>
      <c r="S63" s="389"/>
      <c r="T63" s="474"/>
      <c r="U63" s="389"/>
      <c r="V63" s="474"/>
      <c r="W63" s="474"/>
      <c r="X63" s="475"/>
      <c r="Y63" s="475"/>
      <c r="Z63" s="475"/>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row>
    <row r="64" spans="2:54" ht="36" customHeight="1">
      <c r="C64" s="900" t="s">
        <v>111</v>
      </c>
      <c r="D64" s="900"/>
      <c r="E64" s="427"/>
      <c r="F64" s="478"/>
      <c r="G64" s="360"/>
      <c r="H64" s="358"/>
      <c r="I64" s="406" t="s">
        <v>50</v>
      </c>
      <c r="J64" s="389"/>
      <c r="K64" s="477"/>
      <c r="L64" s="389"/>
      <c r="M64" s="389"/>
      <c r="N64" s="389"/>
      <c r="O64" s="389"/>
      <c r="P64" s="389"/>
      <c r="Q64" s="389"/>
      <c r="R64" s="474"/>
      <c r="S64" s="389"/>
      <c r="T64" s="474"/>
      <c r="U64" s="389"/>
      <c r="V64" s="474"/>
      <c r="W64" s="474"/>
      <c r="X64" s="475"/>
      <c r="Y64" s="475"/>
      <c r="Z64" s="475"/>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row>
    <row r="65" spans="3:54" ht="15.75">
      <c r="C65" s="910" t="s">
        <v>105</v>
      </c>
      <c r="D65" s="911"/>
      <c r="E65" s="427"/>
      <c r="F65" s="478"/>
      <c r="G65" s="360"/>
      <c r="H65" s="358"/>
      <c r="I65" s="406" t="s">
        <v>49</v>
      </c>
      <c r="J65" s="389"/>
      <c r="K65" s="477"/>
      <c r="L65" s="389"/>
      <c r="M65" s="389"/>
      <c r="N65" s="389"/>
      <c r="O65" s="389"/>
      <c r="P65" s="389"/>
      <c r="Q65" s="389"/>
      <c r="R65" s="474"/>
      <c r="S65" s="389"/>
      <c r="T65" s="474"/>
      <c r="U65" s="389"/>
      <c r="V65" s="474"/>
      <c r="W65" s="474"/>
      <c r="X65" s="475"/>
      <c r="Y65" s="475"/>
      <c r="Z65" s="475"/>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row>
    <row r="66" spans="3:54" ht="15.75">
      <c r="C66" s="916" t="s">
        <v>106</v>
      </c>
      <c r="D66" s="917"/>
      <c r="E66" s="427"/>
      <c r="F66" s="478"/>
      <c r="G66" s="360"/>
      <c r="H66" s="358"/>
      <c r="I66" s="498" t="s">
        <v>49</v>
      </c>
      <c r="J66" s="389"/>
      <c r="K66" s="477"/>
      <c r="L66" s="389"/>
      <c r="M66" s="389"/>
      <c r="N66" s="389"/>
      <c r="O66" s="389"/>
      <c r="P66" s="389"/>
      <c r="Q66" s="389"/>
      <c r="R66" s="474"/>
      <c r="S66" s="389"/>
      <c r="T66" s="474"/>
      <c r="U66" s="389"/>
      <c r="V66" s="474"/>
      <c r="W66" s="474"/>
      <c r="X66" s="475"/>
      <c r="Y66" s="475"/>
      <c r="Z66" s="475"/>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row>
    <row r="67" spans="3:54" ht="15.75" customHeight="1">
      <c r="C67" s="900" t="s">
        <v>94</v>
      </c>
      <c r="D67" s="900"/>
      <c r="E67" s="427"/>
      <c r="F67" s="478"/>
      <c r="G67" s="951" t="s">
        <v>139</v>
      </c>
      <c r="H67" s="952"/>
      <c r="I67" s="952"/>
      <c r="J67" s="952"/>
      <c r="K67" s="953"/>
      <c r="L67" s="640"/>
      <c r="M67" s="640"/>
      <c r="N67" s="389"/>
      <c r="O67" s="389"/>
      <c r="P67" s="389"/>
      <c r="Q67" s="389"/>
      <c r="R67" s="474"/>
      <c r="S67" s="389"/>
      <c r="T67" s="474"/>
      <c r="U67" s="389"/>
      <c r="V67" s="474"/>
      <c r="W67" s="474"/>
      <c r="X67" s="475"/>
      <c r="Y67" s="475"/>
      <c r="Z67" s="475"/>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89"/>
      <c r="AZ67" s="389"/>
      <c r="BA67" s="389"/>
      <c r="BB67" s="389"/>
    </row>
    <row r="68" spans="3:54" ht="31.5" customHeight="1">
      <c r="C68" s="910" t="s">
        <v>102</v>
      </c>
      <c r="D68" s="911"/>
      <c r="E68" s="427"/>
      <c r="F68" s="478"/>
      <c r="G68" s="360"/>
      <c r="H68" s="359"/>
      <c r="I68" s="359"/>
      <c r="J68" s="389"/>
      <c r="K68" s="477"/>
      <c r="L68" s="389"/>
      <c r="M68" s="389"/>
      <c r="N68" s="389"/>
      <c r="O68" s="389"/>
      <c r="P68" s="389"/>
      <c r="Q68" s="389"/>
      <c r="R68" s="474"/>
      <c r="S68" s="389"/>
      <c r="T68" s="474"/>
      <c r="U68" s="389"/>
      <c r="V68" s="474"/>
      <c r="W68" s="474"/>
      <c r="X68" s="475"/>
      <c r="Y68" s="475"/>
      <c r="Z68" s="475"/>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89"/>
      <c r="AY68" s="389"/>
      <c r="AZ68" s="389"/>
      <c r="BA68" s="389"/>
      <c r="BB68" s="389"/>
    </row>
    <row r="69" spans="3:54" ht="15.75">
      <c r="C69" s="916" t="s">
        <v>107</v>
      </c>
      <c r="D69" s="917"/>
      <c r="E69" s="427"/>
      <c r="F69" s="478"/>
      <c r="G69" s="913" t="s">
        <v>140</v>
      </c>
      <c r="H69" s="914"/>
      <c r="I69" s="914"/>
      <c r="J69" s="914"/>
      <c r="K69" s="914"/>
      <c r="L69" s="914"/>
      <c r="M69" s="915"/>
      <c r="N69" s="389"/>
      <c r="O69" s="389"/>
      <c r="P69" s="389"/>
      <c r="Q69" s="389"/>
      <c r="R69" s="474"/>
      <c r="S69" s="389"/>
      <c r="T69" s="474"/>
      <c r="U69" s="389"/>
      <c r="V69" s="474"/>
      <c r="W69" s="474"/>
      <c r="X69" s="475"/>
      <c r="Y69" s="475"/>
      <c r="Z69" s="475"/>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89"/>
      <c r="AZ69" s="389"/>
      <c r="BA69" s="389"/>
      <c r="BB69" s="389"/>
    </row>
    <row r="70" spans="3:54" ht="15.75">
      <c r="C70" s="900" t="s">
        <v>108</v>
      </c>
      <c r="D70" s="900"/>
      <c r="E70" s="427"/>
      <c r="F70" s="478"/>
      <c r="G70" s="913" t="s">
        <v>129</v>
      </c>
      <c r="H70" s="914"/>
      <c r="I70" s="915"/>
      <c r="J70" s="389"/>
      <c r="K70" s="477"/>
      <c r="L70" s="389"/>
      <c r="M70" s="389"/>
      <c r="N70" s="389"/>
      <c r="O70" s="389"/>
      <c r="P70" s="389"/>
      <c r="Q70" s="389"/>
      <c r="R70" s="474"/>
      <c r="S70" s="389"/>
      <c r="T70" s="474"/>
      <c r="U70" s="389"/>
      <c r="V70" s="474"/>
      <c r="W70" s="474"/>
      <c r="X70" s="475"/>
      <c r="Y70" s="475"/>
      <c r="Z70" s="475"/>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row>
    <row r="71" spans="3:54" ht="15.75">
      <c r="C71" s="900" t="s">
        <v>109</v>
      </c>
      <c r="D71" s="900"/>
      <c r="E71" s="427"/>
      <c r="F71" s="478"/>
      <c r="G71" s="913" t="s">
        <v>129</v>
      </c>
      <c r="H71" s="914"/>
      <c r="I71" s="915"/>
      <c r="J71" s="389"/>
      <c r="K71" s="477"/>
      <c r="L71" s="389"/>
      <c r="M71" s="389"/>
      <c r="N71" s="389"/>
      <c r="O71" s="389"/>
      <c r="P71" s="389"/>
      <c r="Q71" s="389"/>
      <c r="R71" s="474"/>
      <c r="S71" s="389"/>
      <c r="T71" s="474"/>
      <c r="U71" s="389"/>
      <c r="V71" s="474"/>
      <c r="W71" s="474"/>
      <c r="X71" s="475"/>
      <c r="Y71" s="475"/>
      <c r="Z71" s="475"/>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89"/>
      <c r="AZ71" s="389"/>
      <c r="BA71" s="389"/>
      <c r="BB71" s="389"/>
    </row>
    <row r="72" spans="3:54" ht="15.75">
      <c r="C72" s="900" t="s">
        <v>110</v>
      </c>
      <c r="D72" s="900"/>
      <c r="E72" s="427"/>
      <c r="F72" s="478"/>
      <c r="G72" s="913" t="s">
        <v>129</v>
      </c>
      <c r="H72" s="914"/>
      <c r="I72" s="915"/>
      <c r="J72" s="389"/>
      <c r="K72" s="477"/>
      <c r="L72" s="389"/>
      <c r="M72" s="389"/>
      <c r="N72" s="389"/>
      <c r="O72" s="389"/>
      <c r="P72" s="389"/>
      <c r="Q72" s="389"/>
      <c r="R72" s="474"/>
      <c r="S72" s="389"/>
      <c r="T72" s="474"/>
      <c r="U72" s="389"/>
      <c r="V72" s="474"/>
      <c r="W72" s="474"/>
      <c r="X72" s="475"/>
      <c r="Y72" s="475"/>
      <c r="Z72" s="475"/>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row>
    <row r="73" spans="3:54" ht="15.75">
      <c r="C73" s="912" t="s">
        <v>101</v>
      </c>
      <c r="D73" s="912"/>
      <c r="E73" s="427"/>
      <c r="F73" s="478"/>
      <c r="G73" s="913" t="s">
        <v>129</v>
      </c>
      <c r="H73" s="914"/>
      <c r="I73" s="915"/>
      <c r="J73" s="389"/>
      <c r="K73" s="477"/>
      <c r="L73" s="389"/>
      <c r="M73" s="389"/>
      <c r="N73" s="389"/>
      <c r="O73" s="389"/>
      <c r="P73" s="389"/>
      <c r="Q73" s="389"/>
      <c r="R73" s="474"/>
      <c r="S73" s="389"/>
      <c r="T73" s="474"/>
      <c r="U73" s="389"/>
      <c r="V73" s="474"/>
      <c r="W73" s="474"/>
      <c r="X73" s="475"/>
      <c r="Y73" s="475"/>
      <c r="Z73" s="475"/>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89"/>
      <c r="AY73" s="389"/>
      <c r="AZ73" s="389"/>
      <c r="BA73" s="389"/>
      <c r="BB73" s="389"/>
    </row>
    <row r="74" spans="3:54">
      <c r="C74" s="389"/>
      <c r="D74" s="389"/>
      <c r="E74" s="389"/>
      <c r="F74" s="389"/>
      <c r="G74" s="389"/>
      <c r="H74" s="389"/>
      <c r="I74" s="389"/>
      <c r="J74" s="389"/>
      <c r="K74" s="482"/>
      <c r="L74" s="483"/>
      <c r="M74" s="389"/>
      <c r="N74" s="389"/>
      <c r="O74" s="389"/>
      <c r="P74" s="389"/>
      <c r="Q74" s="389"/>
      <c r="R74" s="474"/>
      <c r="S74" s="389"/>
      <c r="T74" s="474"/>
      <c r="U74" s="389"/>
      <c r="V74" s="474"/>
      <c r="W74" s="474"/>
      <c r="X74" s="475"/>
      <c r="Y74" s="475"/>
      <c r="Z74" s="475"/>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89"/>
      <c r="AY74" s="389"/>
      <c r="AZ74" s="389"/>
      <c r="BA74" s="389"/>
      <c r="BB74" s="389"/>
    </row>
    <row r="75" spans="3:54">
      <c r="C75" s="389"/>
      <c r="D75" s="389"/>
      <c r="E75" s="389"/>
      <c r="F75" s="389"/>
      <c r="G75" s="389"/>
      <c r="H75" s="389"/>
      <c r="I75" s="389"/>
      <c r="J75" s="389"/>
      <c r="K75" s="482"/>
      <c r="L75" s="483"/>
      <c r="M75" s="389"/>
      <c r="N75" s="389"/>
      <c r="O75" s="389"/>
      <c r="P75" s="389"/>
      <c r="Q75" s="389"/>
      <c r="R75" s="474"/>
      <c r="S75" s="389"/>
      <c r="T75" s="474"/>
      <c r="U75" s="389"/>
      <c r="V75" s="474"/>
      <c r="W75" s="474"/>
      <c r="X75" s="475"/>
      <c r="Y75" s="475"/>
      <c r="Z75" s="475"/>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row>
    <row r="76" spans="3:54">
      <c r="C76" s="389"/>
      <c r="D76" s="389"/>
      <c r="E76" s="389"/>
      <c r="F76" s="389"/>
      <c r="G76" s="389"/>
      <c r="H76" s="389"/>
      <c r="I76" s="389"/>
      <c r="J76" s="389"/>
      <c r="K76" s="482"/>
      <c r="L76" s="483"/>
      <c r="M76" s="389"/>
      <c r="N76" s="389"/>
      <c r="O76" s="389"/>
      <c r="P76" s="389"/>
      <c r="Q76" s="389"/>
      <c r="R76" s="474"/>
      <c r="S76" s="389"/>
      <c r="T76" s="474"/>
      <c r="U76" s="389"/>
      <c r="V76" s="474"/>
      <c r="W76" s="474"/>
      <c r="X76" s="475"/>
      <c r="Y76" s="475"/>
      <c r="Z76" s="475"/>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row>
    <row r="77" spans="3:54">
      <c r="C77" s="389"/>
      <c r="D77" s="389"/>
      <c r="E77" s="389"/>
      <c r="F77" s="389"/>
      <c r="G77" s="389"/>
      <c r="H77" s="389"/>
      <c r="I77" s="389"/>
      <c r="J77" s="389"/>
      <c r="K77" s="482"/>
      <c r="L77" s="483"/>
      <c r="M77" s="389"/>
      <c r="N77" s="389"/>
      <c r="O77" s="389"/>
      <c r="P77" s="389"/>
      <c r="Q77" s="389"/>
      <c r="R77" s="474"/>
      <c r="S77" s="389"/>
      <c r="T77" s="474"/>
      <c r="U77" s="389"/>
      <c r="V77" s="474"/>
      <c r="W77" s="474"/>
      <c r="X77" s="475"/>
      <c r="Y77" s="475"/>
      <c r="Z77" s="475"/>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row>
    <row r="78" spans="3:54">
      <c r="C78" s="389"/>
      <c r="D78" s="389"/>
      <c r="E78" s="389"/>
      <c r="F78" s="389"/>
      <c r="G78" s="389"/>
      <c r="H78" s="389"/>
      <c r="I78" s="389"/>
      <c r="J78" s="389"/>
      <c r="K78" s="482"/>
      <c r="L78" s="483"/>
      <c r="M78" s="389"/>
      <c r="N78" s="389"/>
      <c r="O78" s="389"/>
      <c r="P78" s="389"/>
      <c r="Q78" s="389"/>
      <c r="R78" s="474"/>
      <c r="S78" s="389"/>
      <c r="T78" s="474"/>
      <c r="U78" s="389"/>
      <c r="V78" s="474"/>
      <c r="W78" s="474"/>
      <c r="X78" s="475"/>
      <c r="Y78" s="475"/>
      <c r="Z78" s="475"/>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89"/>
      <c r="AZ78" s="389"/>
      <c r="BA78" s="389"/>
      <c r="BB78" s="389"/>
    </row>
    <row r="79" spans="3:54">
      <c r="C79" s="389"/>
      <c r="D79" s="389"/>
      <c r="E79" s="389"/>
      <c r="F79" s="389"/>
      <c r="G79" s="389"/>
      <c r="H79" s="389"/>
      <c r="I79" s="389"/>
      <c r="J79" s="389"/>
      <c r="K79" s="482"/>
      <c r="L79" s="483"/>
      <c r="M79" s="389"/>
      <c r="N79" s="389"/>
      <c r="O79" s="389"/>
      <c r="P79" s="389"/>
      <c r="Q79" s="389"/>
      <c r="R79" s="474"/>
      <c r="S79" s="389"/>
      <c r="T79" s="474"/>
      <c r="U79" s="389"/>
      <c r="V79" s="474"/>
      <c r="W79" s="474"/>
      <c r="X79" s="475"/>
      <c r="Y79" s="475"/>
      <c r="Z79" s="475"/>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389"/>
      <c r="BA79" s="389"/>
      <c r="BB79" s="389"/>
    </row>
    <row r="80" spans="3:54">
      <c r="C80" s="389"/>
      <c r="D80" s="389"/>
      <c r="E80" s="484"/>
      <c r="F80" s="484"/>
      <c r="G80" s="484"/>
      <c r="H80" s="484"/>
      <c r="I80" s="484"/>
      <c r="J80" s="484"/>
      <c r="K80" s="482"/>
      <c r="L80" s="483"/>
      <c r="M80" s="389"/>
      <c r="N80" s="389"/>
      <c r="O80" s="389"/>
      <c r="P80" s="389"/>
      <c r="Q80" s="389"/>
      <c r="R80" s="474"/>
      <c r="S80" s="389"/>
      <c r="T80" s="474"/>
      <c r="U80" s="389"/>
      <c r="V80" s="474"/>
      <c r="W80" s="474"/>
      <c r="X80" s="475"/>
      <c r="Y80" s="475"/>
      <c r="Z80" s="475"/>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row>
    <row r="81" spans="3:54">
      <c r="C81" s="389"/>
      <c r="D81" s="389"/>
      <c r="E81" s="484"/>
      <c r="F81" s="484"/>
      <c r="G81" s="484"/>
      <c r="H81" s="484"/>
      <c r="I81" s="484"/>
      <c r="J81" s="484"/>
      <c r="K81" s="482"/>
      <c r="L81" s="483"/>
      <c r="M81" s="389"/>
      <c r="N81" s="389"/>
      <c r="O81" s="389"/>
      <c r="P81" s="389"/>
      <c r="Q81" s="389"/>
      <c r="R81" s="474"/>
      <c r="S81" s="389"/>
      <c r="T81" s="474"/>
      <c r="U81" s="389"/>
      <c r="V81" s="474"/>
      <c r="W81" s="474"/>
      <c r="X81" s="475"/>
      <c r="Y81" s="475"/>
      <c r="Z81" s="475"/>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89"/>
      <c r="AY81" s="389"/>
      <c r="AZ81" s="389"/>
      <c r="BA81" s="389"/>
      <c r="BB81" s="389"/>
    </row>
    <row r="82" spans="3:54">
      <c r="C82" s="389"/>
      <c r="D82" s="389"/>
      <c r="E82" s="484"/>
      <c r="F82" s="484"/>
      <c r="G82" s="484"/>
      <c r="H82" s="484"/>
      <c r="I82" s="484"/>
      <c r="J82" s="484"/>
      <c r="K82" s="482"/>
      <c r="L82" s="483"/>
      <c r="M82" s="389"/>
      <c r="N82" s="389"/>
      <c r="O82" s="389"/>
      <c r="P82" s="389"/>
      <c r="Q82" s="389"/>
      <c r="R82" s="474"/>
      <c r="S82" s="389"/>
      <c r="T82" s="474"/>
      <c r="U82" s="389"/>
      <c r="V82" s="474"/>
      <c r="W82" s="474"/>
      <c r="X82" s="475"/>
      <c r="Y82" s="475"/>
      <c r="Z82" s="475"/>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89"/>
      <c r="AY82" s="389"/>
      <c r="AZ82" s="389"/>
      <c r="BA82" s="389"/>
      <c r="BB82" s="389"/>
    </row>
    <row r="83" spans="3:54">
      <c r="C83" s="389"/>
      <c r="D83" s="389"/>
      <c r="E83" s="484"/>
      <c r="F83" s="484"/>
      <c r="G83" s="484"/>
      <c r="H83" s="484"/>
      <c r="I83" s="484"/>
      <c r="J83" s="484"/>
      <c r="K83" s="482"/>
      <c r="L83" s="483"/>
      <c r="M83" s="389"/>
      <c r="N83" s="389"/>
      <c r="O83" s="389"/>
      <c r="P83" s="389"/>
      <c r="Q83" s="389"/>
      <c r="R83" s="474"/>
      <c r="S83" s="389"/>
      <c r="T83" s="474"/>
      <c r="U83" s="389"/>
      <c r="V83" s="474"/>
      <c r="W83" s="474"/>
      <c r="X83" s="475"/>
      <c r="Y83" s="475"/>
      <c r="Z83" s="475"/>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row>
    <row r="84" spans="3:54">
      <c r="C84" s="389"/>
      <c r="D84" s="389"/>
      <c r="E84" s="484"/>
      <c r="F84" s="484"/>
      <c r="G84" s="484"/>
      <c r="H84" s="484"/>
      <c r="I84" s="484"/>
      <c r="J84" s="484"/>
      <c r="K84" s="482"/>
      <c r="L84" s="483"/>
      <c r="M84" s="389"/>
      <c r="N84" s="389"/>
      <c r="O84" s="389"/>
      <c r="P84" s="389"/>
      <c r="Q84" s="389"/>
      <c r="R84" s="474"/>
      <c r="S84" s="389"/>
      <c r="T84" s="474"/>
      <c r="U84" s="389"/>
      <c r="V84" s="474"/>
      <c r="W84" s="474"/>
      <c r="X84" s="475"/>
      <c r="Y84" s="475"/>
      <c r="Z84" s="475"/>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row>
    <row r="85" spans="3:54">
      <c r="C85" s="389"/>
      <c r="D85" s="389"/>
      <c r="E85" s="484"/>
      <c r="F85" s="484"/>
      <c r="G85" s="484"/>
      <c r="H85" s="484"/>
      <c r="I85" s="484"/>
      <c r="J85" s="484"/>
      <c r="K85" s="482"/>
      <c r="L85" s="483"/>
      <c r="M85" s="389"/>
      <c r="N85" s="389"/>
      <c r="O85" s="389"/>
      <c r="P85" s="389"/>
      <c r="Q85" s="389"/>
      <c r="R85" s="474"/>
      <c r="S85" s="389"/>
      <c r="T85" s="474"/>
      <c r="U85" s="389"/>
      <c r="V85" s="474"/>
      <c r="W85" s="474"/>
      <c r="X85" s="475"/>
      <c r="Y85" s="475"/>
      <c r="Z85" s="475"/>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89"/>
      <c r="AY85" s="389"/>
      <c r="AZ85" s="389"/>
      <c r="BA85" s="389"/>
      <c r="BB85" s="389"/>
    </row>
    <row r="86" spans="3:54">
      <c r="C86" s="389"/>
      <c r="D86" s="389"/>
      <c r="E86" s="484"/>
      <c r="F86" s="484"/>
      <c r="G86" s="484"/>
      <c r="H86" s="484"/>
      <c r="I86" s="484"/>
      <c r="J86" s="484"/>
      <c r="K86" s="482"/>
      <c r="L86" s="483"/>
      <c r="M86" s="389"/>
      <c r="N86" s="389"/>
      <c r="O86" s="389"/>
      <c r="P86" s="389"/>
      <c r="Q86" s="389"/>
      <c r="R86" s="474"/>
      <c r="S86" s="389"/>
      <c r="T86" s="474"/>
      <c r="U86" s="389"/>
      <c r="V86" s="474"/>
      <c r="W86" s="474"/>
      <c r="X86" s="475"/>
      <c r="Y86" s="475"/>
      <c r="Z86" s="475"/>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89"/>
      <c r="AY86" s="389"/>
      <c r="AZ86" s="389"/>
      <c r="BA86" s="389"/>
      <c r="BB86" s="389"/>
    </row>
    <row r="87" spans="3:54">
      <c r="C87" s="389"/>
      <c r="D87" s="389"/>
      <c r="E87" s="484"/>
      <c r="F87" s="484"/>
      <c r="G87" s="484"/>
      <c r="H87" s="484"/>
      <c r="I87" s="484"/>
      <c r="J87" s="484"/>
      <c r="K87" s="482"/>
      <c r="L87" s="483"/>
      <c r="M87" s="389"/>
      <c r="N87" s="389"/>
      <c r="O87" s="389"/>
      <c r="P87" s="389"/>
      <c r="Q87" s="389"/>
      <c r="R87" s="474"/>
      <c r="S87" s="389"/>
      <c r="T87" s="474"/>
      <c r="U87" s="389"/>
      <c r="V87" s="474"/>
      <c r="W87" s="474"/>
      <c r="X87" s="475"/>
      <c r="Y87" s="475"/>
      <c r="Z87" s="475"/>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row>
    <row r="88" spans="3:54">
      <c r="C88" s="389"/>
      <c r="D88" s="389"/>
      <c r="E88" s="484"/>
      <c r="F88" s="484"/>
      <c r="G88" s="484"/>
      <c r="H88" s="484"/>
      <c r="I88" s="484"/>
      <c r="J88" s="484"/>
      <c r="K88" s="482"/>
      <c r="L88" s="483"/>
      <c r="M88" s="389"/>
      <c r="N88" s="389"/>
      <c r="O88" s="389"/>
      <c r="P88" s="389"/>
      <c r="Q88" s="389"/>
      <c r="R88" s="474"/>
      <c r="S88" s="389"/>
      <c r="T88" s="474"/>
      <c r="U88" s="389"/>
      <c r="V88" s="474"/>
      <c r="W88" s="474"/>
      <c r="X88" s="475"/>
      <c r="Y88" s="475"/>
      <c r="Z88" s="475"/>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89"/>
      <c r="AY88" s="389"/>
      <c r="AZ88" s="389"/>
      <c r="BA88" s="389"/>
      <c r="BB88" s="389"/>
    </row>
    <row r="89" spans="3:54">
      <c r="C89" s="389"/>
      <c r="D89" s="389"/>
      <c r="E89" s="484"/>
      <c r="F89" s="484"/>
      <c r="G89" s="484"/>
      <c r="H89" s="484"/>
      <c r="I89" s="484"/>
      <c r="J89" s="484"/>
      <c r="K89" s="482"/>
      <c r="L89" s="483"/>
      <c r="M89" s="389"/>
      <c r="N89" s="389"/>
      <c r="O89" s="389"/>
      <c r="P89" s="389"/>
      <c r="Q89" s="389"/>
      <c r="R89" s="474"/>
      <c r="S89" s="389"/>
      <c r="T89" s="474"/>
      <c r="U89" s="389"/>
      <c r="V89" s="474"/>
      <c r="W89" s="474"/>
      <c r="X89" s="475"/>
      <c r="Y89" s="475"/>
      <c r="Z89" s="475"/>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89"/>
      <c r="AY89" s="389"/>
      <c r="AZ89" s="389"/>
      <c r="BA89" s="389"/>
      <c r="BB89" s="389"/>
    </row>
    <row r="90" spans="3:54">
      <c r="C90" s="389"/>
      <c r="D90" s="389"/>
      <c r="E90" s="484"/>
      <c r="F90" s="484"/>
      <c r="G90" s="484"/>
      <c r="H90" s="484"/>
      <c r="I90" s="484"/>
      <c r="J90" s="484"/>
      <c r="K90" s="482"/>
      <c r="L90" s="483"/>
      <c r="M90" s="389"/>
      <c r="N90" s="389"/>
      <c r="O90" s="389"/>
      <c r="P90" s="389"/>
      <c r="Q90" s="389"/>
      <c r="R90" s="474"/>
      <c r="S90" s="389"/>
      <c r="T90" s="474"/>
      <c r="U90" s="389"/>
      <c r="V90" s="474"/>
      <c r="W90" s="474"/>
      <c r="X90" s="475"/>
      <c r="Y90" s="475"/>
      <c r="Z90" s="475"/>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389"/>
      <c r="BA90" s="389"/>
      <c r="BB90" s="389"/>
    </row>
    <row r="91" spans="3:54">
      <c r="C91" s="389"/>
      <c r="D91" s="389"/>
      <c r="E91" s="484"/>
      <c r="F91" s="484"/>
      <c r="G91" s="484"/>
      <c r="H91" s="484"/>
      <c r="I91" s="484"/>
      <c r="J91" s="484"/>
      <c r="K91" s="482"/>
      <c r="L91" s="483"/>
      <c r="M91" s="389"/>
      <c r="N91" s="389"/>
      <c r="O91" s="389"/>
      <c r="P91" s="389"/>
      <c r="Q91" s="389"/>
      <c r="R91" s="474"/>
      <c r="S91" s="389"/>
      <c r="T91" s="474"/>
      <c r="U91" s="389"/>
      <c r="V91" s="474"/>
      <c r="W91" s="474"/>
      <c r="X91" s="475"/>
      <c r="Y91" s="475"/>
      <c r="Z91" s="475"/>
      <c r="AA91" s="389"/>
      <c r="AB91" s="389"/>
      <c r="AC91" s="389"/>
      <c r="AD91" s="389"/>
      <c r="AE91" s="389"/>
      <c r="AF91" s="389"/>
      <c r="AG91" s="389"/>
      <c r="AH91" s="389"/>
      <c r="AI91" s="389"/>
      <c r="AJ91" s="389"/>
      <c r="AK91" s="389"/>
      <c r="AL91" s="389"/>
      <c r="AM91" s="389"/>
      <c r="AN91" s="389"/>
      <c r="AO91" s="389"/>
      <c r="AP91" s="389"/>
      <c r="AQ91" s="389"/>
      <c r="AR91" s="389"/>
      <c r="AS91" s="389"/>
      <c r="AT91" s="389"/>
      <c r="AU91" s="389"/>
      <c r="AV91" s="389"/>
      <c r="AW91" s="389"/>
      <c r="AX91" s="389"/>
      <c r="AY91" s="389"/>
      <c r="AZ91" s="389"/>
      <c r="BA91" s="389"/>
      <c r="BB91" s="389"/>
    </row>
    <row r="92" spans="3:54">
      <c r="C92" s="389"/>
      <c r="D92" s="389"/>
      <c r="E92" s="484"/>
      <c r="F92" s="484"/>
      <c r="G92" s="484"/>
      <c r="H92" s="484"/>
      <c r="I92" s="484"/>
      <c r="J92" s="484"/>
      <c r="K92" s="482"/>
      <c r="L92" s="483"/>
      <c r="M92" s="389"/>
      <c r="N92" s="389"/>
      <c r="O92" s="389"/>
      <c r="P92" s="389"/>
      <c r="Q92" s="389"/>
      <c r="R92" s="474"/>
      <c r="S92" s="389"/>
      <c r="T92" s="474"/>
      <c r="U92" s="389"/>
      <c r="V92" s="474"/>
      <c r="W92" s="474"/>
      <c r="X92" s="475"/>
      <c r="Y92" s="475"/>
      <c r="Z92" s="475"/>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89"/>
      <c r="AY92" s="389"/>
      <c r="AZ92" s="389"/>
      <c r="BA92" s="389"/>
      <c r="BB92" s="389"/>
    </row>
    <row r="93" spans="3:54">
      <c r="C93" s="389"/>
      <c r="D93" s="389"/>
      <c r="E93" s="484"/>
      <c r="F93" s="484"/>
      <c r="G93" s="484"/>
      <c r="H93" s="484"/>
      <c r="I93" s="484"/>
      <c r="J93" s="484"/>
      <c r="K93" s="482"/>
      <c r="L93" s="483"/>
      <c r="M93" s="389"/>
      <c r="N93" s="389"/>
      <c r="O93" s="389"/>
      <c r="P93" s="389"/>
      <c r="Q93" s="389"/>
      <c r="R93" s="474"/>
      <c r="S93" s="389"/>
      <c r="T93" s="474"/>
      <c r="U93" s="389"/>
      <c r="V93" s="474"/>
      <c r="W93" s="474"/>
      <c r="X93" s="475"/>
      <c r="Y93" s="475"/>
      <c r="Z93" s="475"/>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row>
    <row r="94" spans="3:54">
      <c r="C94" s="389"/>
      <c r="D94" s="389"/>
      <c r="E94" s="484"/>
      <c r="F94" s="484"/>
      <c r="G94" s="484"/>
      <c r="H94" s="484"/>
      <c r="I94" s="484"/>
      <c r="J94" s="484"/>
      <c r="K94" s="482"/>
      <c r="L94" s="483"/>
      <c r="M94" s="389"/>
      <c r="N94" s="389"/>
      <c r="O94" s="389"/>
      <c r="P94" s="389"/>
      <c r="Q94" s="389"/>
      <c r="R94" s="474"/>
      <c r="S94" s="389"/>
      <c r="T94" s="474"/>
      <c r="U94" s="389"/>
      <c r="V94" s="474"/>
      <c r="W94" s="474"/>
      <c r="X94" s="475"/>
      <c r="Y94" s="475"/>
      <c r="Z94" s="475"/>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89"/>
      <c r="AZ94" s="389"/>
      <c r="BA94" s="389"/>
      <c r="BB94" s="389"/>
    </row>
    <row r="95" spans="3:54">
      <c r="C95" s="389"/>
      <c r="D95" s="389"/>
      <c r="E95" s="484"/>
      <c r="F95" s="484"/>
      <c r="G95" s="484"/>
      <c r="H95" s="484"/>
      <c r="I95" s="484"/>
      <c r="J95" s="484"/>
      <c r="K95" s="482"/>
      <c r="L95" s="483"/>
      <c r="M95" s="389"/>
      <c r="N95" s="389"/>
      <c r="O95" s="389"/>
      <c r="P95" s="389"/>
      <c r="Q95" s="389"/>
      <c r="R95" s="474"/>
      <c r="S95" s="389"/>
      <c r="T95" s="474"/>
      <c r="U95" s="389"/>
      <c r="V95" s="474"/>
      <c r="W95" s="474"/>
      <c r="X95" s="475"/>
      <c r="Y95" s="475"/>
      <c r="Z95" s="475"/>
      <c r="AA95" s="389"/>
      <c r="AB95" s="389"/>
      <c r="AC95" s="389"/>
      <c r="AD95" s="389"/>
      <c r="AE95" s="389"/>
      <c r="AF95" s="389"/>
      <c r="AG95" s="389"/>
      <c r="AH95" s="389"/>
      <c r="AI95" s="389"/>
      <c r="AJ95" s="389"/>
      <c r="AK95" s="389"/>
      <c r="AL95" s="389"/>
      <c r="AM95" s="389"/>
      <c r="AN95" s="389"/>
      <c r="AO95" s="389"/>
      <c r="AP95" s="389"/>
      <c r="AQ95" s="389"/>
      <c r="AR95" s="389"/>
      <c r="AS95" s="389"/>
      <c r="AT95" s="389"/>
      <c r="AU95" s="389"/>
      <c r="AV95" s="389"/>
      <c r="AW95" s="389"/>
      <c r="AX95" s="389"/>
      <c r="AY95" s="389"/>
      <c r="AZ95" s="389"/>
      <c r="BA95" s="389"/>
      <c r="BB95" s="389"/>
    </row>
    <row r="96" spans="3:54">
      <c r="C96" s="389"/>
      <c r="D96" s="389"/>
      <c r="E96" s="484"/>
      <c r="F96" s="484"/>
      <c r="G96" s="484"/>
      <c r="H96" s="484"/>
      <c r="I96" s="484"/>
      <c r="J96" s="484"/>
      <c r="K96" s="482"/>
      <c r="L96" s="483"/>
      <c r="M96" s="389"/>
      <c r="N96" s="389"/>
      <c r="O96" s="389"/>
      <c r="P96" s="389"/>
      <c r="Q96" s="389"/>
      <c r="R96" s="474"/>
      <c r="S96" s="389"/>
      <c r="T96" s="474"/>
      <c r="U96" s="389"/>
      <c r="V96" s="474"/>
      <c r="W96" s="474"/>
      <c r="X96" s="475"/>
      <c r="Y96" s="475"/>
      <c r="Z96" s="475"/>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389"/>
      <c r="AX96" s="389"/>
      <c r="AY96" s="389"/>
      <c r="AZ96" s="389"/>
      <c r="BA96" s="389"/>
      <c r="BB96" s="389"/>
    </row>
    <row r="97" spans="1:54">
      <c r="C97" s="389"/>
      <c r="D97" s="389"/>
      <c r="E97" s="484"/>
      <c r="F97" s="484"/>
      <c r="G97" s="484"/>
      <c r="H97" s="484"/>
      <c r="I97" s="484"/>
      <c r="J97" s="484"/>
      <c r="K97" s="482"/>
      <c r="L97" s="483"/>
      <c r="M97" s="389"/>
      <c r="N97" s="389"/>
      <c r="O97" s="389"/>
      <c r="P97" s="389"/>
      <c r="Q97" s="389"/>
      <c r="R97" s="474"/>
      <c r="S97" s="389"/>
      <c r="T97" s="474"/>
      <c r="U97" s="389"/>
      <c r="V97" s="474"/>
      <c r="W97" s="474"/>
      <c r="X97" s="475"/>
      <c r="Y97" s="475"/>
      <c r="Z97" s="475"/>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389"/>
      <c r="AY97" s="389"/>
      <c r="AZ97" s="389"/>
      <c r="BA97" s="389"/>
      <c r="BB97" s="389"/>
    </row>
    <row r="98" spans="1:54">
      <c r="C98" s="389"/>
      <c r="D98" s="389"/>
      <c r="E98" s="484"/>
      <c r="F98" s="484"/>
      <c r="G98" s="484"/>
      <c r="H98" s="484"/>
      <c r="I98" s="484"/>
      <c r="J98" s="484"/>
      <c r="K98" s="482"/>
      <c r="L98" s="483"/>
      <c r="M98" s="389"/>
      <c r="N98" s="389"/>
      <c r="O98" s="389"/>
      <c r="P98" s="389"/>
      <c r="Q98" s="389"/>
      <c r="R98" s="474"/>
      <c r="S98" s="389"/>
      <c r="T98" s="474"/>
      <c r="U98" s="389"/>
      <c r="V98" s="474"/>
      <c r="W98" s="474"/>
      <c r="X98" s="475"/>
      <c r="Y98" s="475"/>
      <c r="Z98" s="475"/>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389"/>
      <c r="AX98" s="389"/>
      <c r="AY98" s="389"/>
      <c r="AZ98" s="389"/>
      <c r="BA98" s="389"/>
      <c r="BB98" s="389"/>
    </row>
    <row r="99" spans="1:54">
      <c r="A99" s="363"/>
      <c r="C99" s="389"/>
      <c r="D99" s="389"/>
      <c r="E99" s="484"/>
      <c r="F99" s="484"/>
      <c r="G99" s="484"/>
      <c r="H99" s="484"/>
      <c r="I99" s="484"/>
      <c r="J99" s="484"/>
      <c r="K99" s="482"/>
      <c r="L99" s="483"/>
      <c r="M99" s="389"/>
      <c r="N99" s="389"/>
      <c r="O99" s="389"/>
      <c r="P99" s="389"/>
      <c r="Q99" s="389"/>
      <c r="R99" s="474"/>
      <c r="S99" s="389"/>
      <c r="T99" s="474"/>
      <c r="U99" s="389"/>
      <c r="V99" s="474"/>
      <c r="W99" s="474"/>
      <c r="X99" s="475"/>
      <c r="Y99" s="475"/>
      <c r="Z99" s="475"/>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89"/>
      <c r="AY99" s="389"/>
      <c r="AZ99" s="389"/>
      <c r="BA99" s="389"/>
      <c r="BB99" s="389"/>
    </row>
    <row r="100" spans="1:54">
      <c r="A100" s="363"/>
      <c r="C100" s="389"/>
      <c r="D100" s="389"/>
      <c r="E100" s="484"/>
      <c r="F100" s="484"/>
      <c r="G100" s="484"/>
      <c r="H100" s="484"/>
      <c r="I100" s="484"/>
      <c r="J100" s="484"/>
      <c r="K100" s="482"/>
      <c r="L100" s="483"/>
      <c r="M100" s="389"/>
      <c r="N100" s="389"/>
      <c r="O100" s="389"/>
      <c r="P100" s="389"/>
      <c r="Q100" s="389"/>
      <c r="R100" s="474"/>
      <c r="S100" s="389"/>
      <c r="T100" s="474"/>
      <c r="U100" s="389"/>
      <c r="V100" s="474"/>
      <c r="W100" s="474"/>
      <c r="X100" s="475"/>
      <c r="Y100" s="475"/>
      <c r="Z100" s="475"/>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row>
    <row r="101" spans="1:54">
      <c r="A101" s="363"/>
      <c r="C101" s="389"/>
      <c r="D101" s="389"/>
      <c r="E101" s="484"/>
      <c r="F101" s="484"/>
      <c r="G101" s="484"/>
      <c r="H101" s="484"/>
      <c r="I101" s="484"/>
      <c r="J101" s="484"/>
      <c r="K101" s="482"/>
      <c r="L101" s="483"/>
      <c r="M101" s="389"/>
      <c r="N101" s="389"/>
      <c r="O101" s="389"/>
      <c r="P101" s="389"/>
      <c r="Q101" s="389"/>
      <c r="R101" s="474"/>
      <c r="S101" s="389"/>
      <c r="T101" s="474"/>
      <c r="U101" s="389"/>
      <c r="V101" s="474"/>
      <c r="W101" s="474"/>
      <c r="X101" s="475"/>
      <c r="Y101" s="475"/>
      <c r="Z101" s="475"/>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89"/>
      <c r="AY101" s="389"/>
      <c r="AZ101" s="389"/>
      <c r="BA101" s="389"/>
      <c r="BB101" s="389"/>
    </row>
    <row r="102" spans="1:54">
      <c r="A102" s="363"/>
      <c r="C102" s="389"/>
      <c r="D102" s="389"/>
      <c r="E102" s="484"/>
      <c r="F102" s="484"/>
      <c r="G102" s="484"/>
      <c r="H102" s="484"/>
      <c r="I102" s="484"/>
      <c r="J102" s="484"/>
      <c r="K102" s="482"/>
      <c r="L102" s="483"/>
      <c r="M102" s="389"/>
      <c r="N102" s="389"/>
      <c r="O102" s="389"/>
      <c r="P102" s="389"/>
      <c r="Q102" s="389"/>
      <c r="R102" s="474"/>
      <c r="S102" s="389"/>
      <c r="T102" s="474"/>
      <c r="U102" s="389"/>
      <c r="V102" s="474"/>
      <c r="W102" s="474"/>
      <c r="X102" s="475"/>
      <c r="Y102" s="475"/>
      <c r="Z102" s="475"/>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89"/>
      <c r="AY102" s="389"/>
      <c r="AZ102" s="389"/>
      <c r="BA102" s="389"/>
      <c r="BB102" s="389"/>
    </row>
    <row r="103" spans="1:54">
      <c r="A103" s="363"/>
      <c r="C103" s="389"/>
      <c r="D103" s="389"/>
      <c r="E103" s="484"/>
      <c r="F103" s="484"/>
      <c r="G103" s="484"/>
      <c r="H103" s="484"/>
      <c r="I103" s="484"/>
      <c r="J103" s="484"/>
      <c r="K103" s="482"/>
      <c r="L103" s="483"/>
      <c r="M103" s="389"/>
      <c r="N103" s="389"/>
      <c r="O103" s="389"/>
      <c r="P103" s="389"/>
      <c r="Q103" s="389"/>
      <c r="R103" s="474"/>
      <c r="S103" s="389"/>
      <c r="T103" s="474"/>
      <c r="U103" s="389"/>
      <c r="V103" s="474"/>
      <c r="W103" s="474"/>
      <c r="X103" s="475"/>
      <c r="Y103" s="475"/>
      <c r="Z103" s="475"/>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89"/>
      <c r="AY103" s="389"/>
      <c r="AZ103" s="389"/>
      <c r="BA103" s="389"/>
      <c r="BB103" s="389"/>
    </row>
    <row r="104" spans="1:54">
      <c r="A104" s="363"/>
      <c r="C104" s="389"/>
      <c r="D104" s="389"/>
      <c r="E104" s="484"/>
      <c r="F104" s="484"/>
      <c r="G104" s="484"/>
      <c r="H104" s="484"/>
      <c r="I104" s="484"/>
      <c r="J104" s="484"/>
      <c r="K104" s="482"/>
      <c r="L104" s="483"/>
      <c r="M104" s="389"/>
      <c r="N104" s="389"/>
      <c r="O104" s="389"/>
      <c r="P104" s="389"/>
      <c r="Q104" s="389"/>
      <c r="R104" s="474"/>
      <c r="S104" s="389"/>
      <c r="T104" s="474"/>
      <c r="U104" s="389"/>
      <c r="V104" s="474"/>
      <c r="W104" s="474"/>
      <c r="X104" s="475"/>
      <c r="Y104" s="475"/>
      <c r="Z104" s="475"/>
      <c r="AA104" s="389"/>
      <c r="AB104" s="389"/>
      <c r="AC104" s="389"/>
      <c r="AD104" s="389"/>
      <c r="AE104" s="389"/>
      <c r="AF104" s="389"/>
      <c r="AG104" s="389"/>
      <c r="AH104" s="389"/>
      <c r="AI104" s="389"/>
      <c r="AJ104" s="389"/>
      <c r="AK104" s="389"/>
      <c r="AL104" s="389"/>
      <c r="AM104" s="389"/>
      <c r="AN104" s="389"/>
      <c r="AO104" s="389"/>
      <c r="AP104" s="389"/>
      <c r="AQ104" s="389"/>
      <c r="AR104" s="389"/>
      <c r="AS104" s="389"/>
      <c r="AT104" s="389"/>
      <c r="AU104" s="389"/>
      <c r="AV104" s="389"/>
      <c r="AW104" s="389"/>
      <c r="AX104" s="389"/>
      <c r="AY104" s="389"/>
      <c r="AZ104" s="389"/>
      <c r="BA104" s="389"/>
      <c r="BB104" s="485"/>
    </row>
    <row r="105" spans="1:54">
      <c r="A105" s="363"/>
      <c r="C105" s="363"/>
      <c r="D105" s="363"/>
      <c r="E105" s="484"/>
      <c r="F105" s="484"/>
      <c r="G105" s="484"/>
      <c r="H105" s="484"/>
      <c r="I105" s="484"/>
      <c r="J105" s="484"/>
      <c r="K105" s="486"/>
      <c r="L105" s="487"/>
      <c r="M105" s="363"/>
      <c r="O105" s="363"/>
      <c r="P105" s="363"/>
      <c r="R105" s="365"/>
      <c r="T105" s="365"/>
      <c r="V105" s="365"/>
      <c r="W105" s="365"/>
      <c r="X105" s="366"/>
      <c r="Y105" s="366"/>
      <c r="Z105" s="366"/>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421"/>
    </row>
    <row r="106" spans="1:54">
      <c r="A106" s="363"/>
      <c r="C106" s="363"/>
      <c r="D106" s="363"/>
      <c r="E106" s="484"/>
      <c r="F106" s="484"/>
      <c r="G106" s="484"/>
      <c r="H106" s="484"/>
      <c r="I106" s="484"/>
      <c r="J106" s="484"/>
      <c r="K106" s="486"/>
      <c r="L106" s="487"/>
      <c r="M106" s="363"/>
      <c r="O106" s="363"/>
      <c r="P106" s="363"/>
      <c r="R106" s="365"/>
      <c r="T106" s="365"/>
      <c r="V106" s="365"/>
      <c r="W106" s="365"/>
      <c r="X106" s="366"/>
      <c r="Y106" s="366"/>
      <c r="Z106" s="366"/>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421"/>
    </row>
    <row r="107" spans="1:54">
      <c r="A107" s="363"/>
      <c r="C107" s="363"/>
      <c r="D107" s="363"/>
      <c r="E107" s="484"/>
      <c r="F107" s="484"/>
      <c r="G107" s="484"/>
      <c r="H107" s="484"/>
      <c r="I107" s="484"/>
      <c r="J107" s="484"/>
      <c r="K107" s="486"/>
      <c r="L107" s="487"/>
      <c r="M107" s="363"/>
      <c r="O107" s="363"/>
      <c r="P107" s="363"/>
      <c r="R107" s="365"/>
      <c r="T107" s="365"/>
      <c r="V107" s="365"/>
      <c r="W107" s="365"/>
      <c r="X107" s="366"/>
      <c r="Y107" s="366"/>
      <c r="Z107" s="366"/>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421"/>
    </row>
    <row r="108" spans="1:54">
      <c r="A108" s="363"/>
      <c r="C108" s="363"/>
      <c r="D108" s="363"/>
      <c r="E108" s="484"/>
      <c r="F108" s="484"/>
      <c r="G108" s="484"/>
      <c r="H108" s="484"/>
      <c r="I108" s="484"/>
      <c r="J108" s="484"/>
      <c r="K108" s="486"/>
      <c r="L108" s="487"/>
      <c r="M108" s="363"/>
      <c r="O108" s="363"/>
      <c r="P108" s="363"/>
      <c r="R108" s="365"/>
      <c r="T108" s="365"/>
      <c r="V108" s="365"/>
      <c r="W108" s="365"/>
      <c r="X108" s="366"/>
      <c r="Y108" s="366"/>
      <c r="Z108" s="366"/>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421"/>
    </row>
    <row r="109" spans="1:54">
      <c r="A109" s="363"/>
      <c r="C109" s="363"/>
      <c r="D109" s="363"/>
      <c r="E109" s="484"/>
      <c r="F109" s="484"/>
      <c r="G109" s="484"/>
      <c r="H109" s="484"/>
      <c r="I109" s="484"/>
      <c r="J109" s="484"/>
      <c r="K109" s="486"/>
      <c r="L109" s="487"/>
      <c r="M109" s="363"/>
      <c r="O109" s="363"/>
      <c r="P109" s="363"/>
      <c r="R109" s="365"/>
      <c r="T109" s="365"/>
      <c r="V109" s="365"/>
      <c r="W109" s="365"/>
      <c r="X109" s="366"/>
      <c r="Y109" s="366"/>
      <c r="Z109" s="366"/>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421"/>
    </row>
    <row r="110" spans="1:54">
      <c r="E110" s="488"/>
      <c r="F110" s="488"/>
      <c r="G110" s="488"/>
      <c r="H110" s="488"/>
      <c r="I110" s="488"/>
      <c r="J110" s="488"/>
      <c r="K110" s="489"/>
      <c r="L110" s="490"/>
      <c r="BB110" s="421"/>
    </row>
    <row r="111" spans="1:54">
      <c r="E111" s="488"/>
      <c r="F111" s="488"/>
      <c r="G111" s="488"/>
      <c r="H111" s="488"/>
      <c r="I111" s="488"/>
      <c r="J111" s="488"/>
      <c r="K111" s="489"/>
      <c r="L111" s="490"/>
    </row>
    <row r="112" spans="1:54">
      <c r="E112" s="488"/>
      <c r="F112" s="488"/>
      <c r="G112" s="488"/>
      <c r="H112" s="488"/>
      <c r="I112" s="488"/>
      <c r="J112" s="488"/>
      <c r="K112" s="489"/>
      <c r="L112" s="490"/>
    </row>
    <row r="113" spans="2:26">
      <c r="E113" s="488"/>
      <c r="F113" s="488"/>
      <c r="G113" s="488"/>
      <c r="H113" s="488"/>
      <c r="I113" s="488"/>
      <c r="J113" s="488"/>
      <c r="K113" s="489"/>
      <c r="L113" s="490"/>
    </row>
    <row r="114" spans="2:26">
      <c r="E114" s="481"/>
      <c r="F114" s="481"/>
      <c r="G114" s="481"/>
      <c r="H114" s="481"/>
      <c r="I114" s="481"/>
      <c r="J114" s="481"/>
    </row>
    <row r="115" spans="2:26">
      <c r="E115" s="481"/>
      <c r="F115" s="481"/>
      <c r="G115" s="481"/>
      <c r="H115" s="481"/>
      <c r="I115" s="481"/>
      <c r="J115" s="481"/>
    </row>
    <row r="116" spans="2:26" s="492" customFormat="1">
      <c r="B116" s="363"/>
      <c r="C116" s="362"/>
      <c r="D116" s="362"/>
      <c r="E116" s="481"/>
      <c r="F116" s="481"/>
      <c r="G116" s="481"/>
      <c r="H116" s="481"/>
      <c r="I116" s="481"/>
      <c r="J116" s="481"/>
      <c r="L116" s="362"/>
      <c r="M116" s="362"/>
      <c r="N116" s="363"/>
      <c r="O116" s="362"/>
      <c r="P116" s="362"/>
      <c r="Q116" s="363"/>
      <c r="R116" s="452"/>
      <c r="S116" s="363"/>
      <c r="T116" s="452"/>
      <c r="U116" s="363"/>
      <c r="V116" s="452"/>
      <c r="W116" s="452"/>
      <c r="X116" s="491"/>
      <c r="Y116" s="491"/>
      <c r="Z116" s="491"/>
    </row>
  </sheetData>
  <mergeCells count="65">
    <mergeCell ref="AA10:AB10"/>
    <mergeCell ref="C11:D11"/>
    <mergeCell ref="C12:D12"/>
    <mergeCell ref="C16:D16"/>
    <mergeCell ref="C17:D17"/>
    <mergeCell ref="C28:D28"/>
    <mergeCell ref="C29:D30"/>
    <mergeCell ref="C21:D21"/>
    <mergeCell ref="C2:I2"/>
    <mergeCell ref="C5:V5"/>
    <mergeCell ref="O7:O8"/>
    <mergeCell ref="C18:D18"/>
    <mergeCell ref="C19:D19"/>
    <mergeCell ref="C20:D20"/>
    <mergeCell ref="C22:D22"/>
    <mergeCell ref="C23:D23"/>
    <mergeCell ref="C24:D24"/>
    <mergeCell ref="C26:D26"/>
    <mergeCell ref="C27:D27"/>
    <mergeCell ref="G29:G30"/>
    <mergeCell ref="I29:I30"/>
    <mergeCell ref="M46:M47"/>
    <mergeCell ref="C34:D34"/>
    <mergeCell ref="O46:V47"/>
    <mergeCell ref="C35:D35"/>
    <mergeCell ref="C39:D39"/>
    <mergeCell ref="C40:D40"/>
    <mergeCell ref="C41:D41"/>
    <mergeCell ref="C42:D42"/>
    <mergeCell ref="M42:M43"/>
    <mergeCell ref="O42:V43"/>
    <mergeCell ref="C43:D43"/>
    <mergeCell ref="C44:D44"/>
    <mergeCell ref="C45:D45"/>
    <mergeCell ref="O45:V45"/>
    <mergeCell ref="C64:D64"/>
    <mergeCell ref="C65:D65"/>
    <mergeCell ref="C59:D59"/>
    <mergeCell ref="C32:D32"/>
    <mergeCell ref="C33:D33"/>
    <mergeCell ref="C73:D73"/>
    <mergeCell ref="G73:I73"/>
    <mergeCell ref="C67:D67"/>
    <mergeCell ref="C68:D68"/>
    <mergeCell ref="C69:D69"/>
    <mergeCell ref="G69:M69"/>
    <mergeCell ref="C70:D70"/>
    <mergeCell ref="G70:I70"/>
    <mergeCell ref="G67:K67"/>
    <mergeCell ref="AI10:AO11"/>
    <mergeCell ref="AI12:AO14"/>
    <mergeCell ref="C71:D71"/>
    <mergeCell ref="G71:I71"/>
    <mergeCell ref="C72:D72"/>
    <mergeCell ref="G72:I72"/>
    <mergeCell ref="C66:D66"/>
    <mergeCell ref="O48:V48"/>
    <mergeCell ref="C49:D49"/>
    <mergeCell ref="C50:D50"/>
    <mergeCell ref="C51:D51"/>
    <mergeCell ref="C58:D58"/>
    <mergeCell ref="C60:D60"/>
    <mergeCell ref="C61:D61"/>
    <mergeCell ref="C62:D62"/>
    <mergeCell ref="C63:D63"/>
  </mergeCells>
  <dataValidations count="9">
    <dataValidation type="list" allowBlank="1" showInputMessage="1" showErrorMessage="1" sqref="V11:V27 I39:I41 I33:I35 I16:I20 I27:I29 I10:I12 R29:R35 R37:R38 V29:V35 R11:R27 I63:I66 I43:I45 I49:I51 V37:V38" xr:uid="{00000000-0002-0000-1900-000000000000}">
      <formula1>"Y, N"</formula1>
    </dataValidation>
    <dataValidation type="list" allowBlank="1" showInputMessage="1" showErrorMessage="1" sqref="N45:V45" xr:uid="{00000000-0002-0000-1900-000001000000}">
      <formula1>"Industrial, All others"</formula1>
    </dataValidation>
    <dataValidation allowBlank="1" showInputMessage="1" showErrorMessage="1" promptTitle="ISO 21930:2007" prompt="Sustainability in building construction- Environmental declaration of building products, BSi" sqref="C43:D43" xr:uid="{00000000-0002-0000-19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40:D41" xr:uid="{00000000-0002-0000-1900-000003000000}"/>
    <dataValidation allowBlank="1" showInputMessage="1" showErrorMessage="1" promptTitle="EN 15978:2011" prompt="Sustainability of construction works - assessment of environmental performance of buildings - calculation method, BSi" sqref="C29" xr:uid="{00000000-0002-0000-1900-000004000000}"/>
    <dataValidation allowBlank="1" showInputMessage="1" showErrorMessage="1" promptTitle="EN 15804:2012" prompt="Sustainability of construction works - Environmental product declarations - core rules for the product category of construction products, BSi" sqref="C44:D44" xr:uid="{00000000-0002-0000-1900-000005000000}"/>
    <dataValidation allowBlank="1" showErrorMessage="1" sqref="C51:D51" xr:uid="{00000000-0002-0000-1900-000006000000}"/>
    <dataValidation allowBlank="1" showErrorMessage="1" promptTitle="EN 15804:2012" prompt="Sustainability of construction works - Environmental product declarations - core rules for the product category of construction products, BSi" sqref="C45:D45" xr:uid="{00000000-0002-0000-1900-000007000000}"/>
    <dataValidation allowBlank="1" showErrorMessage="1" promptTitle="CEN/TR 15941:2010" prompt="Sustainability of construction works - Environmental product declarations - Methodology for selection and use of generic data, BSi" sqref="C34:D34" xr:uid="{00000000-0002-0000-19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tabColor rgb="FF3D6864"/>
    <pageSetUpPr fitToPage="1"/>
  </sheetPr>
  <dimension ref="A1:BB115"/>
  <sheetViews>
    <sheetView showGridLines="0" topLeftCell="B25" zoomScale="80" zoomScaleNormal="80" workbookViewId="0">
      <selection activeCell="AJ39" sqref="AJ39"/>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691"/>
      <c r="M2" s="691"/>
      <c r="N2" s="691"/>
      <c r="O2" s="691"/>
      <c r="P2" s="691"/>
      <c r="Q2" s="691"/>
      <c r="R2" s="691"/>
      <c r="S2" s="691"/>
      <c r="T2" s="691"/>
      <c r="U2" s="691"/>
      <c r="V2" s="691"/>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172.9" customHeight="1" thickBot="1">
      <c r="C5" s="874" t="s">
        <v>191</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692"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692"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692"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692"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692" t="s">
        <v>22</v>
      </c>
      <c r="N14" s="67"/>
      <c r="O14" s="664"/>
      <c r="P14" s="64">
        <v>2</v>
      </c>
      <c r="Q14" s="67"/>
      <c r="R14" s="111" t="s">
        <v>49</v>
      </c>
      <c r="S14" s="67"/>
      <c r="T14" s="343">
        <f t="shared" si="0"/>
        <v>2</v>
      </c>
      <c r="U14" s="67"/>
      <c r="V14" s="109" t="s">
        <v>49</v>
      </c>
      <c r="W14" s="18">
        <f t="shared" si="1"/>
        <v>2</v>
      </c>
      <c r="X14" s="82"/>
      <c r="Y14" s="82"/>
      <c r="Z14" s="81"/>
      <c r="AA14" s="133">
        <f>SUM(K38:K44)</f>
        <v>3</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692"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1</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692"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692"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692"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50</v>
      </c>
      <c r="J19" s="9">
        <f>IF(I19="Y",G19,0)</f>
        <v>0</v>
      </c>
      <c r="K19" s="354"/>
      <c r="M19" s="692"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692"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692"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692"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692" t="s">
        <v>59</v>
      </c>
      <c r="N23" s="67"/>
      <c r="O23" s="664"/>
      <c r="P23" s="64">
        <v>0.5</v>
      </c>
      <c r="Q23" s="67"/>
      <c r="R23" s="111" t="s">
        <v>49</v>
      </c>
      <c r="S23" s="67"/>
      <c r="T23" s="343">
        <f t="shared" si="0"/>
        <v>0.5</v>
      </c>
      <c r="U23" s="67"/>
      <c r="V23" s="109" t="s">
        <v>49</v>
      </c>
      <c r="W23" s="18">
        <f t="shared" si="1"/>
        <v>0.5</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8</v>
      </c>
      <c r="J24" s="9"/>
      <c r="K24" s="354"/>
      <c r="M24" s="692"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692"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692"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642" t="s">
        <v>49</v>
      </c>
      <c r="W28" s="18">
        <f t="shared" ref="W28:W34" si="3">IF(V28="Y", T28, 0)</f>
        <v>2</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50</v>
      </c>
      <c r="J32" s="9">
        <f>IF(I32="Y",G32,0)</f>
        <v>0</v>
      </c>
      <c r="K32" s="354">
        <f>IF(I32="Y",1,0)</f>
        <v>0</v>
      </c>
      <c r="M32" s="658" t="s">
        <v>18</v>
      </c>
      <c r="N32" s="67"/>
      <c r="O32" s="665"/>
      <c r="P32" s="64">
        <v>1</v>
      </c>
      <c r="Q32" s="67"/>
      <c r="R32" s="111" t="s">
        <v>49</v>
      </c>
      <c r="S32" s="67"/>
      <c r="T32" s="343">
        <f t="shared" si="2"/>
        <v>1</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187</v>
      </c>
      <c r="D33" s="866"/>
      <c r="E33" s="96">
        <v>2.5</v>
      </c>
      <c r="F33" s="76"/>
      <c r="G33" s="339">
        <f>E33*$A$31</f>
        <v>5</v>
      </c>
      <c r="H33" s="76"/>
      <c r="I33" s="109" t="s">
        <v>49</v>
      </c>
      <c r="J33" s="9">
        <f>IF(I33="Y",G33,0)</f>
        <v>5</v>
      </c>
      <c r="K33" s="354">
        <f>IF(I33="Y",1,0)</f>
        <v>1</v>
      </c>
      <c r="M33" s="658" t="s">
        <v>26</v>
      </c>
      <c r="N33" s="67"/>
      <c r="O33" s="665"/>
      <c r="P33" s="64">
        <v>1</v>
      </c>
      <c r="Q33" s="67"/>
      <c r="R33" s="111" t="s">
        <v>49</v>
      </c>
      <c r="S33" s="67"/>
      <c r="T33" s="343">
        <f t="shared" si="2"/>
        <v>1</v>
      </c>
      <c r="U33" s="67"/>
      <c r="V33" s="565" t="s">
        <v>50</v>
      </c>
      <c r="W33" s="18">
        <f t="shared" si="3"/>
        <v>0</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406" t="s">
        <v>49</v>
      </c>
      <c r="J34" s="9">
        <f>IF(I34="Y",G34,0)</f>
        <v>5</v>
      </c>
      <c r="K34" s="354">
        <f>IF(I34="Y",1,0)</f>
        <v>1</v>
      </c>
      <c r="M34" s="692" t="s">
        <v>16</v>
      </c>
      <c r="N34" s="67"/>
      <c r="O34" s="664"/>
      <c r="P34" s="64">
        <v>0.5</v>
      </c>
      <c r="Q34" s="67"/>
      <c r="R34" s="111" t="s">
        <v>49</v>
      </c>
      <c r="S34" s="67"/>
      <c r="T34" s="343">
        <f t="shared" si="2"/>
        <v>0.5</v>
      </c>
      <c r="U34" s="67"/>
      <c r="V34" s="565" t="s">
        <v>50</v>
      </c>
      <c r="W34" s="18">
        <f t="shared" si="3"/>
        <v>0</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10</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75"/>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75"/>
      <c r="J37" s="9"/>
      <c r="K37" s="354"/>
      <c r="M37" s="658" t="s">
        <v>31</v>
      </c>
      <c r="N37" s="65"/>
      <c r="O37" s="665"/>
      <c r="P37" s="64">
        <v>0.5</v>
      </c>
      <c r="Q37" s="65"/>
      <c r="R37" s="111" t="s">
        <v>49</v>
      </c>
      <c r="S37" s="65"/>
      <c r="T37" s="343">
        <f>IF(R37="Y",P37*$L$8,"")</f>
        <v>0.5</v>
      </c>
      <c r="U37" s="65"/>
      <c r="V37" s="565" t="s">
        <v>50</v>
      </c>
      <c r="W37" s="18">
        <f>IF(V37="Y", T37, 0)</f>
        <v>0</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24</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0.78</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50</v>
      </c>
      <c r="J43" s="9">
        <f t="shared" si="4"/>
        <v>0</v>
      </c>
      <c r="K43" s="354">
        <f t="shared" si="5"/>
        <v>0</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50</v>
      </c>
      <c r="J44" s="9">
        <f t="shared" si="4"/>
        <v>0</v>
      </c>
      <c r="K44" s="354">
        <f t="shared" si="5"/>
        <v>0</v>
      </c>
      <c r="M44" s="690"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12</v>
      </c>
      <c r="J45" s="10"/>
      <c r="K45" s="354"/>
      <c r="M45" s="852" t="s">
        <v>62</v>
      </c>
      <c r="N45" s="71"/>
      <c r="O45" s="854">
        <f>IF(AA23=0,0,VLOOKUP(O41,Lookups!A2:C10,IF(O44="Industrial",2,3),TRUE))</f>
        <v>3</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615"/>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7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50</v>
      </c>
      <c r="J50" s="9">
        <f>IF(I50="Y",G50,0)</f>
        <v>0</v>
      </c>
      <c r="K50" s="354">
        <f>IF(I50="Y",1,0)</f>
        <v>0</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6</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54</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818" t="s">
        <v>138</v>
      </c>
      <c r="D58" s="819"/>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8"/>
      <c r="D59" s="819"/>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49</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49</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49</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951" t="s">
        <v>139</v>
      </c>
      <c r="H66" s="952"/>
      <c r="I66" s="952"/>
      <c r="J66" s="952"/>
      <c r="K66" s="953"/>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913" t="s">
        <v>140</v>
      </c>
      <c r="H68" s="914"/>
      <c r="I68" s="914"/>
      <c r="J68" s="914"/>
      <c r="K68" s="914"/>
      <c r="L68" s="914"/>
      <c r="M68" s="915"/>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1000" t="s">
        <v>129</v>
      </c>
      <c r="H69" s="1001"/>
      <c r="I69" s="1002"/>
      <c r="J69" s="697"/>
      <c r="K69" s="694"/>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913" t="s">
        <v>129</v>
      </c>
      <c r="H70" s="914"/>
      <c r="I70" s="915"/>
      <c r="J70" s="693"/>
      <c r="K70" s="694"/>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913" t="s">
        <v>129</v>
      </c>
      <c r="H71" s="914"/>
      <c r="I71" s="915"/>
      <c r="J71" s="695"/>
      <c r="K71" s="694"/>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132</v>
      </c>
      <c r="D72" s="835"/>
      <c r="E72" s="172"/>
      <c r="F72" s="173"/>
      <c r="G72" s="696"/>
      <c r="H72" s="694"/>
      <c r="I72" s="694"/>
      <c r="J72" s="694"/>
      <c r="K72" s="694"/>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RsSRLY2ZpNuOEsfE+r3/2zHJtP31nEaxs21UnqtTqtiU0lfTFR3pmsyz6A9E0ZBBL5wAl3h9ANFOGD4XejTYcQ==" saltValue="f+UniIT7VbvRnP8mRHPW+A==" spinCount="100000" sheet="1" objects="1" scenarios="1"/>
  <mergeCells count="65">
    <mergeCell ref="C70:D70"/>
    <mergeCell ref="C71:D71"/>
    <mergeCell ref="C72:D72"/>
    <mergeCell ref="C58:D58"/>
    <mergeCell ref="G66:K66"/>
    <mergeCell ref="G68:M68"/>
    <mergeCell ref="G69:I69"/>
    <mergeCell ref="G70:I70"/>
    <mergeCell ref="G71:I71"/>
    <mergeCell ref="C64:D64"/>
    <mergeCell ref="C65:D65"/>
    <mergeCell ref="C66:D66"/>
    <mergeCell ref="C67:D67"/>
    <mergeCell ref="C68:D68"/>
    <mergeCell ref="C69:D69"/>
    <mergeCell ref="C63:D63"/>
    <mergeCell ref="C57:D57"/>
    <mergeCell ref="C59:D59"/>
    <mergeCell ref="C60:D60"/>
    <mergeCell ref="C61:D61"/>
    <mergeCell ref="C62:D62"/>
    <mergeCell ref="C50:D50"/>
    <mergeCell ref="C41:D41"/>
    <mergeCell ref="M41:M42"/>
    <mergeCell ref="O41:V42"/>
    <mergeCell ref="C42:D42"/>
    <mergeCell ref="C43:D43"/>
    <mergeCell ref="C44:D44"/>
    <mergeCell ref="O44:V44"/>
    <mergeCell ref="M45:M46"/>
    <mergeCell ref="O45:V46"/>
    <mergeCell ref="O47:V47"/>
    <mergeCell ref="C48:D48"/>
    <mergeCell ref="C49:D49"/>
    <mergeCell ref="M48:V49"/>
    <mergeCell ref="C40:D40"/>
    <mergeCell ref="C26:D26"/>
    <mergeCell ref="C27:D27"/>
    <mergeCell ref="C28:D29"/>
    <mergeCell ref="G28:G29"/>
    <mergeCell ref="C32:D32"/>
    <mergeCell ref="C33:D33"/>
    <mergeCell ref="C34:D34"/>
    <mergeCell ref="C38:D38"/>
    <mergeCell ref="C39:D39"/>
    <mergeCell ref="I28:I29"/>
    <mergeCell ref="C31:D31"/>
    <mergeCell ref="C19:D19"/>
    <mergeCell ref="C20:D20"/>
    <mergeCell ref="C21:D21"/>
    <mergeCell ref="C22:D22"/>
    <mergeCell ref="C23:D23"/>
    <mergeCell ref="C25:D25"/>
    <mergeCell ref="AI9:AO10"/>
    <mergeCell ref="C10:D10"/>
    <mergeCell ref="C18:D18"/>
    <mergeCell ref="C2:I2"/>
    <mergeCell ref="C5:V5"/>
    <mergeCell ref="O6:O7"/>
    <mergeCell ref="AA9:AB9"/>
    <mergeCell ref="C11:D11"/>
    <mergeCell ref="AI11:AO13"/>
    <mergeCell ref="C15:D15"/>
    <mergeCell ref="C16:D16"/>
    <mergeCell ref="C17:D17"/>
  </mergeCells>
  <dataValidations count="9">
    <dataValidation allowBlank="1" showErrorMessage="1" promptTitle="EN 15804:2012" prompt="Sustainability of construction works - Environmental product declarations - core rules for the product category of construction products, BSi" sqref="C44:D44" xr:uid="{00000000-0002-0000-1A00-000000000000}"/>
    <dataValidation allowBlank="1" showErrorMessage="1" sqref="C50:D50" xr:uid="{00000000-0002-0000-1A00-000001000000}"/>
    <dataValidation allowBlank="1" showErrorMessage="1" promptTitle="CEN/TR 15941:2010" prompt="Sustainability of construction works - Environmental product declarations - Methodology for selection and use of generic data, BSi" sqref="C33:D33" xr:uid="{00000000-0002-0000-1A00-000002000000}"/>
    <dataValidation allowBlank="1" showInputMessage="1" showErrorMessage="1" promptTitle="EN 15804:2012" prompt="Sustainability of construction works - Environmental product declarations - core rules for the product category of construction products, BSi" sqref="C43:D43" xr:uid="{00000000-0002-0000-1A00-000003000000}"/>
    <dataValidation allowBlank="1" showInputMessage="1" showErrorMessage="1" promptTitle="EN 15978:2011" prompt="Sustainability of construction works - assessment of environmental performance of buildings - calculation method, BSi" sqref="C28" xr:uid="{00000000-0002-0000-1A00-000004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1A00-000005000000}"/>
    <dataValidation allowBlank="1" showInputMessage="1" showErrorMessage="1" promptTitle="ISO 21930:2007" prompt="Sustainability in building construction- Environmental declaration of building products, BSi" sqref="C42:D42" xr:uid="{00000000-0002-0000-1A00-000006000000}"/>
    <dataValidation type="list" allowBlank="1" showInputMessage="1" showErrorMessage="1" sqref="N44:V44" xr:uid="{00000000-0002-0000-1A00-000007000000}">
      <formula1>"Industrial, All others"</formula1>
    </dataValidation>
    <dataValidation type="list" allowBlank="1" showInputMessage="1" showErrorMessage="1" sqref="V10:V26 I38:I40 I26:I28 I9:I11 I15:I19 I42:I44 R28:R34 R36:R37 V36:V37 R10:R26 I62:I65 V28:V34 I48:I50 I32:I34" xr:uid="{00000000-0002-0000-1A00-000008000000}">
      <formula1>"Y, N"</formula1>
    </dataValidation>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rgb="FF3D6864"/>
  </sheetPr>
  <dimension ref="A1:BB113"/>
  <sheetViews>
    <sheetView topLeftCell="B22" zoomScale="80" zoomScaleNormal="80" workbookViewId="0">
      <selection activeCell="AK36" sqref="AK36"/>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33"/>
      <c r="M2" s="733"/>
      <c r="N2" s="733"/>
      <c r="O2" s="733"/>
      <c r="P2" s="733"/>
      <c r="Q2" s="733"/>
      <c r="R2" s="733"/>
      <c r="S2" s="733"/>
      <c r="T2" s="733"/>
      <c r="U2" s="733"/>
      <c r="V2" s="733"/>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s="336" customFormat="1" ht="21">
      <c r="B4" s="337"/>
      <c r="C4" s="52" t="s">
        <v>67</v>
      </c>
      <c r="D4" s="337"/>
      <c r="E4" s="337"/>
      <c r="F4" s="337"/>
      <c r="G4" s="337"/>
      <c r="H4" s="337"/>
      <c r="I4" s="337"/>
      <c r="J4" s="337"/>
      <c r="K4" s="37"/>
      <c r="L4" s="337"/>
      <c r="M4" s="52" t="s">
        <v>66</v>
      </c>
      <c r="N4" s="32"/>
      <c r="O4" s="872" t="s">
        <v>47</v>
      </c>
      <c r="P4" s="32"/>
      <c r="Q4" s="32"/>
      <c r="R4" s="33"/>
      <c r="S4" s="32"/>
      <c r="T4" s="33"/>
      <c r="U4" s="32"/>
      <c r="V4" s="33"/>
      <c r="W4" s="38"/>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s="336" customFormat="1" ht="86.25" customHeight="1" thickBot="1">
      <c r="A5" s="13" t="s">
        <v>29</v>
      </c>
      <c r="B5" s="88"/>
      <c r="C5" s="114" t="s">
        <v>54</v>
      </c>
      <c r="D5" s="115" t="s">
        <v>38</v>
      </c>
      <c r="E5" s="53"/>
      <c r="F5" s="36"/>
      <c r="G5" s="116" t="s">
        <v>52</v>
      </c>
      <c r="H5" s="36"/>
      <c r="I5" s="113" t="s">
        <v>75</v>
      </c>
      <c r="J5" s="87" t="s">
        <v>53</v>
      </c>
      <c r="K5" s="352" t="s">
        <v>76</v>
      </c>
      <c r="L5" s="88" t="s">
        <v>29</v>
      </c>
      <c r="M5" s="34"/>
      <c r="N5" s="35"/>
      <c r="O5" s="873"/>
      <c r="P5" s="35" t="s">
        <v>55</v>
      </c>
      <c r="Q5" s="35"/>
      <c r="R5" s="117" t="s">
        <v>48</v>
      </c>
      <c r="S5" s="35"/>
      <c r="T5" s="116" t="s">
        <v>52</v>
      </c>
      <c r="U5" s="35"/>
      <c r="V5" s="113" t="s">
        <v>51</v>
      </c>
      <c r="W5" s="89"/>
      <c r="X5" s="84"/>
      <c r="Y5" s="84"/>
      <c r="Z5" s="84"/>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18.75">
      <c r="A6" s="4">
        <v>2</v>
      </c>
      <c r="B6" s="93"/>
      <c r="C6" s="62" t="s">
        <v>39</v>
      </c>
      <c r="D6" s="337"/>
      <c r="E6" s="337"/>
      <c r="F6" s="40"/>
      <c r="G6" s="118" t="s">
        <v>2</v>
      </c>
      <c r="H6" s="40"/>
      <c r="I6" s="40"/>
      <c r="J6" s="9"/>
      <c r="K6" s="353"/>
      <c r="L6" s="15">
        <v>1</v>
      </c>
      <c r="M6" s="51" t="s">
        <v>78</v>
      </c>
      <c r="N6" s="37"/>
      <c r="O6" s="37"/>
      <c r="P6" s="37"/>
      <c r="Q6" s="37"/>
      <c r="R6" s="38"/>
      <c r="S6" s="37"/>
      <c r="T6" s="38"/>
      <c r="U6" s="37"/>
      <c r="V6" s="39"/>
      <c r="W6" s="16"/>
      <c r="X6" s="83"/>
      <c r="Y6" s="83"/>
      <c r="Z6" s="85"/>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18" customHeight="1">
      <c r="B7" s="337"/>
      <c r="C7" s="61" t="s">
        <v>1</v>
      </c>
      <c r="D7" s="94" t="s">
        <v>21</v>
      </c>
      <c r="E7" s="11">
        <v>1</v>
      </c>
      <c r="F7" s="67"/>
      <c r="G7" s="338">
        <f>E7*$A$6</f>
        <v>2</v>
      </c>
      <c r="H7" s="67"/>
      <c r="I7" s="555" t="s">
        <v>49</v>
      </c>
      <c r="J7" s="9">
        <f>IF(I7="Y",G7,0)</f>
        <v>2</v>
      </c>
      <c r="K7" s="354">
        <f>IF(I7="Y",1,0)</f>
        <v>1</v>
      </c>
      <c r="M7" s="62" t="s">
        <v>24</v>
      </c>
      <c r="N7" s="41"/>
      <c r="O7" s="41"/>
      <c r="P7" s="41"/>
      <c r="Q7" s="41"/>
      <c r="R7" s="38"/>
      <c r="S7" s="41"/>
      <c r="T7" s="118" t="s">
        <v>2</v>
      </c>
      <c r="U7" s="41"/>
      <c r="V7" s="39"/>
      <c r="W7" s="16"/>
      <c r="X7" s="82"/>
      <c r="Y7" s="82"/>
      <c r="Z7" s="82"/>
      <c r="AA7" s="848" t="s">
        <v>76</v>
      </c>
      <c r="AB7" s="848"/>
      <c r="AC7" s="337"/>
      <c r="AD7" s="337"/>
      <c r="AE7" s="337"/>
      <c r="AF7" s="337"/>
      <c r="AG7" s="337"/>
      <c r="AH7" s="337"/>
      <c r="AI7" s="809" t="s">
        <v>170</v>
      </c>
      <c r="AJ7" s="809"/>
      <c r="AK7" s="809"/>
      <c r="AL7" s="809"/>
      <c r="AM7" s="809"/>
      <c r="AN7" s="809"/>
      <c r="AO7" s="809"/>
      <c r="AP7" s="337"/>
      <c r="AQ7" s="337"/>
      <c r="AR7" s="337"/>
      <c r="AS7" s="337"/>
      <c r="AT7" s="337"/>
      <c r="AU7" s="337"/>
      <c r="AV7" s="337"/>
      <c r="AW7" s="337"/>
      <c r="AX7" s="337"/>
      <c r="AY7" s="337"/>
      <c r="AZ7" s="337"/>
      <c r="BA7" s="337"/>
    </row>
    <row r="8" spans="1:53" s="336" customFormat="1" ht="15.6" customHeight="1">
      <c r="B8" s="337"/>
      <c r="C8" s="820" t="s">
        <v>68</v>
      </c>
      <c r="D8" s="821"/>
      <c r="E8" s="9">
        <v>1</v>
      </c>
      <c r="F8" s="67"/>
      <c r="G8" s="338">
        <f>E8*$A$6</f>
        <v>2</v>
      </c>
      <c r="H8" s="67"/>
      <c r="I8" s="555" t="s">
        <v>49</v>
      </c>
      <c r="J8" s="9">
        <f>IF(I8="Y",G8,0)</f>
        <v>2</v>
      </c>
      <c r="K8" s="355"/>
      <c r="L8" s="1"/>
      <c r="M8" s="734" t="s">
        <v>23</v>
      </c>
      <c r="N8" s="66"/>
      <c r="O8" s="112" t="s">
        <v>21</v>
      </c>
      <c r="P8" s="64">
        <v>2</v>
      </c>
      <c r="Q8" s="66"/>
      <c r="R8" s="111" t="s">
        <v>49</v>
      </c>
      <c r="S8" s="66"/>
      <c r="T8" s="343">
        <f t="shared" ref="T8:T23" si="0">IF(R8="Y",P8*$L$6,"")</f>
        <v>2</v>
      </c>
      <c r="U8" s="66"/>
      <c r="V8" s="109" t="s">
        <v>49</v>
      </c>
      <c r="W8" s="18">
        <f t="shared" ref="W8:W23" si="1">IF(V8="Y", T8, 0)</f>
        <v>2</v>
      </c>
      <c r="X8" s="82">
        <f>IF(OR(R8="N",W8&gt;0),1,0)</f>
        <v>1</v>
      </c>
      <c r="Y8" s="82"/>
      <c r="Z8" s="82"/>
      <c r="AA8" s="134">
        <f>K7</f>
        <v>1</v>
      </c>
      <c r="AB8" s="337"/>
      <c r="AC8" s="337"/>
      <c r="AD8" s="337"/>
      <c r="AE8" s="337"/>
      <c r="AF8" s="337"/>
      <c r="AG8" s="337"/>
      <c r="AH8" s="337"/>
      <c r="AI8" s="809"/>
      <c r="AJ8" s="809"/>
      <c r="AK8" s="809"/>
      <c r="AL8" s="809"/>
      <c r="AM8" s="809"/>
      <c r="AN8" s="809"/>
      <c r="AO8" s="809"/>
      <c r="AP8" s="337"/>
      <c r="AQ8" s="337"/>
      <c r="AR8" s="337"/>
      <c r="AS8" s="337"/>
      <c r="AT8" s="337"/>
      <c r="AU8" s="337"/>
      <c r="AV8" s="337"/>
      <c r="AW8" s="337"/>
      <c r="AX8" s="337"/>
      <c r="AY8" s="337"/>
      <c r="AZ8" s="337"/>
      <c r="BA8" s="337"/>
    </row>
    <row r="9" spans="1:53" s="336" customFormat="1" ht="15.75">
      <c r="B9" s="337"/>
      <c r="C9" s="858" t="s">
        <v>69</v>
      </c>
      <c r="D9" s="858"/>
      <c r="E9" s="9">
        <v>2</v>
      </c>
      <c r="F9" s="67"/>
      <c r="G9" s="338">
        <f>E9*$A$6</f>
        <v>4</v>
      </c>
      <c r="H9" s="67"/>
      <c r="I9" s="555" t="s">
        <v>49</v>
      </c>
      <c r="J9" s="9">
        <f>IF(I9="Y",G9,0)</f>
        <v>4</v>
      </c>
      <c r="K9" s="355"/>
      <c r="L9" s="1"/>
      <c r="M9" s="734" t="s">
        <v>9</v>
      </c>
      <c r="N9" s="67"/>
      <c r="O9" s="112" t="s">
        <v>21</v>
      </c>
      <c r="P9" s="64">
        <v>2</v>
      </c>
      <c r="Q9" s="67"/>
      <c r="R9" s="111" t="s">
        <v>49</v>
      </c>
      <c r="S9" s="67"/>
      <c r="T9" s="343">
        <f t="shared" si="0"/>
        <v>2</v>
      </c>
      <c r="U9" s="67"/>
      <c r="V9" s="109" t="s">
        <v>49</v>
      </c>
      <c r="W9" s="18">
        <f t="shared" si="1"/>
        <v>2</v>
      </c>
      <c r="X9" s="82">
        <f>IF(OR(R9="N",W9&gt;0),1,0)</f>
        <v>1</v>
      </c>
      <c r="Y9" s="82"/>
      <c r="Z9" s="81"/>
      <c r="AA9" s="133">
        <f>K13</f>
        <v>1</v>
      </c>
      <c r="AB9" s="337"/>
      <c r="AC9" s="337"/>
      <c r="AD9" s="337"/>
      <c r="AE9" s="337"/>
      <c r="AF9" s="337"/>
      <c r="AG9" s="337"/>
      <c r="AH9" s="337"/>
      <c r="AI9" s="810" t="s">
        <v>171</v>
      </c>
      <c r="AJ9" s="810"/>
      <c r="AK9" s="810"/>
      <c r="AL9" s="810"/>
      <c r="AM9" s="810"/>
      <c r="AN9" s="810"/>
      <c r="AO9" s="810"/>
      <c r="AP9" s="337"/>
      <c r="AQ9" s="337"/>
      <c r="AR9" s="337"/>
      <c r="AS9" s="337"/>
      <c r="AT9" s="337"/>
      <c r="AU9" s="337"/>
      <c r="AV9" s="337"/>
      <c r="AW9" s="337"/>
      <c r="AX9" s="337"/>
      <c r="AY9" s="337"/>
      <c r="AZ9" s="337"/>
      <c r="BA9" s="337"/>
    </row>
    <row r="10" spans="1:53" s="336" customFormat="1" ht="15.75">
      <c r="B10" s="337"/>
      <c r="C10" s="337"/>
      <c r="D10" s="120" t="s">
        <v>56</v>
      </c>
      <c r="E10" s="60"/>
      <c r="F10" s="58"/>
      <c r="G10" s="344">
        <f>SUM(G7:G9)</f>
        <v>8</v>
      </c>
      <c r="H10" s="58"/>
      <c r="I10" s="345">
        <f>SUM(J7:J9)</f>
        <v>8</v>
      </c>
      <c r="J10" s="12"/>
      <c r="K10" s="355"/>
      <c r="L10" s="1"/>
      <c r="M10" s="734" t="s">
        <v>6</v>
      </c>
      <c r="N10" s="67"/>
      <c r="O10" s="664"/>
      <c r="P10" s="64">
        <v>2</v>
      </c>
      <c r="Q10" s="67"/>
      <c r="R10" s="111" t="s">
        <v>49</v>
      </c>
      <c r="S10" s="67"/>
      <c r="T10" s="343">
        <f t="shared" si="0"/>
        <v>2</v>
      </c>
      <c r="U10" s="67"/>
      <c r="V10" s="110" t="s">
        <v>49</v>
      </c>
      <c r="W10" s="18">
        <f t="shared" si="1"/>
        <v>2</v>
      </c>
      <c r="X10" s="82"/>
      <c r="Y10" s="82"/>
      <c r="Z10" s="81"/>
      <c r="AA10" s="133">
        <f>K24</f>
        <v>1</v>
      </c>
      <c r="AB10" s="337"/>
      <c r="AC10" s="337"/>
      <c r="AD10" s="337"/>
      <c r="AE10" s="337"/>
      <c r="AF10" s="337"/>
      <c r="AG10" s="337"/>
      <c r="AH10" s="337"/>
      <c r="AI10" s="810"/>
      <c r="AJ10" s="810"/>
      <c r="AK10" s="810"/>
      <c r="AL10" s="810"/>
      <c r="AM10" s="810"/>
      <c r="AN10" s="810"/>
      <c r="AO10" s="810"/>
      <c r="AP10" s="337"/>
      <c r="AQ10" s="337"/>
      <c r="AR10" s="337"/>
      <c r="AS10" s="337"/>
      <c r="AT10" s="337"/>
      <c r="AU10" s="337"/>
      <c r="AV10" s="337"/>
      <c r="AW10" s="337"/>
      <c r="AX10" s="337"/>
      <c r="AY10" s="337"/>
      <c r="AZ10" s="337"/>
      <c r="BA10" s="337"/>
    </row>
    <row r="11" spans="1:53" s="336" customFormat="1" ht="15.75">
      <c r="B11" s="337"/>
      <c r="C11" s="92"/>
      <c r="D11" s="92"/>
      <c r="E11" s="92"/>
      <c r="F11" s="92"/>
      <c r="G11" s="92"/>
      <c r="H11" s="92"/>
      <c r="I11" s="571"/>
      <c r="J11" s="92"/>
      <c r="K11" s="355"/>
      <c r="L11" s="1"/>
      <c r="M11" s="734" t="s">
        <v>14</v>
      </c>
      <c r="N11" s="67"/>
      <c r="O11" s="112" t="s">
        <v>21</v>
      </c>
      <c r="P11" s="64">
        <v>2</v>
      </c>
      <c r="Q11" s="67"/>
      <c r="R11" s="111" t="s">
        <v>49</v>
      </c>
      <c r="S11" s="67"/>
      <c r="T11" s="343">
        <f t="shared" si="0"/>
        <v>2</v>
      </c>
      <c r="U11" s="67"/>
      <c r="V11" s="109" t="s">
        <v>49</v>
      </c>
      <c r="W11" s="18">
        <f t="shared" si="1"/>
        <v>2</v>
      </c>
      <c r="X11" s="82">
        <f>IF(OR(R11="N",W11&gt;0),1,0)</f>
        <v>1</v>
      </c>
      <c r="Y11" s="82"/>
      <c r="Z11" s="81"/>
      <c r="AA11" s="133">
        <f>SUM(K30:K32)</f>
        <v>2</v>
      </c>
      <c r="AB11" s="337"/>
      <c r="AC11" s="337"/>
      <c r="AD11" s="337"/>
      <c r="AE11" s="337"/>
      <c r="AF11" s="337"/>
      <c r="AG11" s="93" t="s">
        <v>77</v>
      </c>
      <c r="AH11" s="337"/>
      <c r="AI11" s="810"/>
      <c r="AJ11" s="810"/>
      <c r="AK11" s="810"/>
      <c r="AL11" s="810"/>
      <c r="AM11" s="810"/>
      <c r="AN11" s="810"/>
      <c r="AO11" s="810"/>
      <c r="AP11" s="337"/>
      <c r="AQ11" s="337"/>
      <c r="AR11" s="337"/>
      <c r="AS11" s="337"/>
      <c r="AT11" s="337"/>
      <c r="AU11" s="337"/>
      <c r="AV11" s="337"/>
      <c r="AW11" s="337"/>
      <c r="AX11" s="337"/>
      <c r="AY11" s="337"/>
      <c r="AZ11" s="337"/>
      <c r="BA11" s="337"/>
    </row>
    <row r="12" spans="1:53" s="336" customFormat="1" ht="18.75">
      <c r="A12" s="4">
        <v>2</v>
      </c>
      <c r="B12" s="93"/>
      <c r="C12" s="62" t="s">
        <v>70</v>
      </c>
      <c r="D12" s="54"/>
      <c r="E12" s="337"/>
      <c r="F12" s="43"/>
      <c r="G12" s="119" t="s">
        <v>3</v>
      </c>
      <c r="H12" s="43"/>
      <c r="I12" s="575"/>
      <c r="J12" s="9"/>
      <c r="K12" s="355"/>
      <c r="L12" s="1"/>
      <c r="M12" s="734" t="s">
        <v>22</v>
      </c>
      <c r="N12" s="67"/>
      <c r="O12" s="664"/>
      <c r="P12" s="64">
        <v>2</v>
      </c>
      <c r="Q12" s="67"/>
      <c r="R12" s="111" t="s">
        <v>49</v>
      </c>
      <c r="S12" s="67"/>
      <c r="T12" s="343">
        <f t="shared" si="0"/>
        <v>2</v>
      </c>
      <c r="U12" s="67"/>
      <c r="V12" s="110" t="s">
        <v>49</v>
      </c>
      <c r="W12" s="18">
        <f t="shared" si="1"/>
        <v>2</v>
      </c>
      <c r="X12" s="82"/>
      <c r="Y12" s="82"/>
      <c r="Z12" s="81"/>
      <c r="AA12" s="133">
        <f>SUM(K36:K42)</f>
        <v>5</v>
      </c>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row>
    <row r="13" spans="1:53" s="336" customFormat="1" ht="15.75">
      <c r="B13" s="337"/>
      <c r="C13" s="850" t="s">
        <v>4</v>
      </c>
      <c r="D13" s="850"/>
      <c r="E13" s="100">
        <v>1</v>
      </c>
      <c r="F13" s="76"/>
      <c r="G13" s="339">
        <f>E13*$A$12</f>
        <v>2</v>
      </c>
      <c r="H13" s="76"/>
      <c r="I13" s="555" t="s">
        <v>49</v>
      </c>
      <c r="J13" s="9">
        <f>IF(I13="Y",G13,0)</f>
        <v>2</v>
      </c>
      <c r="K13" s="354">
        <f>IF(OR(J13,J14,J15,J16,J17&gt;0),1,0)</f>
        <v>1</v>
      </c>
      <c r="M13" s="734" t="s">
        <v>36</v>
      </c>
      <c r="N13" s="67"/>
      <c r="O13" s="112" t="s">
        <v>21</v>
      </c>
      <c r="P13" s="64">
        <v>2</v>
      </c>
      <c r="Q13" s="67"/>
      <c r="R13" s="111" t="s">
        <v>49</v>
      </c>
      <c r="S13" s="67"/>
      <c r="T13" s="343">
        <f t="shared" si="0"/>
        <v>2</v>
      </c>
      <c r="U13" s="67"/>
      <c r="V13" s="109" t="s">
        <v>49</v>
      </c>
      <c r="W13" s="18">
        <f t="shared" si="1"/>
        <v>2</v>
      </c>
      <c r="X13" s="82">
        <f>IF(OR(R13="N",W13&gt;0),1,0)</f>
        <v>1</v>
      </c>
      <c r="Y13" s="82"/>
      <c r="Z13" s="81"/>
      <c r="AA13" s="133">
        <f>SUM(K46:K48)</f>
        <v>2</v>
      </c>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row>
    <row r="14" spans="1:53" s="336" customFormat="1" ht="15.75">
      <c r="B14" s="337"/>
      <c r="C14" s="850" t="s">
        <v>42</v>
      </c>
      <c r="D14" s="850"/>
      <c r="E14" s="100">
        <v>2</v>
      </c>
      <c r="F14" s="76"/>
      <c r="G14" s="339">
        <f>E14*$A$12</f>
        <v>4</v>
      </c>
      <c r="H14" s="76"/>
      <c r="I14" s="555" t="s">
        <v>49</v>
      </c>
      <c r="J14" s="9">
        <f>IF(I14="Y",G14,0)</f>
        <v>4</v>
      </c>
      <c r="K14" s="354"/>
      <c r="M14" s="734" t="s">
        <v>7</v>
      </c>
      <c r="N14" s="67"/>
      <c r="O14" s="664"/>
      <c r="P14" s="64">
        <v>1</v>
      </c>
      <c r="Q14" s="67"/>
      <c r="R14" s="111" t="s">
        <v>49</v>
      </c>
      <c r="S14" s="67"/>
      <c r="T14" s="343">
        <f t="shared" si="0"/>
        <v>1</v>
      </c>
      <c r="U14" s="67"/>
      <c r="V14" s="110" t="s">
        <v>49</v>
      </c>
      <c r="W14" s="18">
        <f t="shared" si="1"/>
        <v>1</v>
      </c>
      <c r="X14" s="82"/>
      <c r="Y14" s="82"/>
      <c r="Z14" s="82"/>
      <c r="AA14" s="133">
        <f>X8</f>
        <v>1</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1" t="s">
        <v>5</v>
      </c>
      <c r="D15" s="851"/>
      <c r="E15" s="96">
        <v>3</v>
      </c>
      <c r="F15" s="76"/>
      <c r="G15" s="339">
        <f>E15*$A$12</f>
        <v>6</v>
      </c>
      <c r="H15" s="76"/>
      <c r="I15" s="555" t="s">
        <v>49</v>
      </c>
      <c r="J15" s="9">
        <f>IF(I15="Y",G15,0)</f>
        <v>6</v>
      </c>
      <c r="K15" s="354"/>
      <c r="M15" s="734" t="s">
        <v>41</v>
      </c>
      <c r="N15" s="67"/>
      <c r="O15" s="664"/>
      <c r="P15" s="64">
        <v>1</v>
      </c>
      <c r="Q15" s="67"/>
      <c r="R15" s="111" t="s">
        <v>49</v>
      </c>
      <c r="S15" s="67"/>
      <c r="T15" s="343">
        <f t="shared" si="0"/>
        <v>1</v>
      </c>
      <c r="U15" s="67"/>
      <c r="V15" s="110" t="s">
        <v>49</v>
      </c>
      <c r="W15" s="18">
        <f t="shared" si="1"/>
        <v>1</v>
      </c>
      <c r="X15" s="82"/>
      <c r="Y15" s="82"/>
      <c r="Z15" s="82"/>
      <c r="AA15" s="133">
        <f>X9</f>
        <v>1</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A16" s="6"/>
      <c r="B16" s="337"/>
      <c r="C16" s="851" t="s">
        <v>87</v>
      </c>
      <c r="D16" s="851"/>
      <c r="E16" s="101">
        <v>4</v>
      </c>
      <c r="F16" s="6"/>
      <c r="G16" s="340">
        <f>E16*$A$12</f>
        <v>8</v>
      </c>
      <c r="H16" s="6"/>
      <c r="I16" s="565" t="s">
        <v>49</v>
      </c>
      <c r="J16" s="9">
        <f>IF(I16="Y",G16,0)</f>
        <v>8</v>
      </c>
      <c r="K16" s="354"/>
      <c r="M16" s="734" t="s">
        <v>40</v>
      </c>
      <c r="N16" s="67"/>
      <c r="O16" s="664"/>
      <c r="P16" s="64">
        <v>1</v>
      </c>
      <c r="Q16" s="67"/>
      <c r="R16" s="111" t="s">
        <v>49</v>
      </c>
      <c r="S16" s="67"/>
      <c r="T16" s="343">
        <f t="shared" si="0"/>
        <v>1</v>
      </c>
      <c r="U16" s="67"/>
      <c r="V16" s="109" t="s">
        <v>49</v>
      </c>
      <c r="W16" s="18">
        <f t="shared" si="1"/>
        <v>1</v>
      </c>
      <c r="X16" s="82">
        <v>1</v>
      </c>
      <c r="Y16" s="82"/>
      <c r="Z16" s="82"/>
      <c r="AA16" s="133">
        <f>X11</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67" t="s">
        <v>161</v>
      </c>
      <c r="D17" s="867"/>
      <c r="E17" s="96">
        <v>6</v>
      </c>
      <c r="F17" s="76"/>
      <c r="G17" s="339">
        <f>E17*$A$12</f>
        <v>12</v>
      </c>
      <c r="H17" s="76"/>
      <c r="I17" s="565" t="s">
        <v>49</v>
      </c>
      <c r="J17" s="9">
        <f>IF(I17="Y",G17,0)</f>
        <v>12</v>
      </c>
      <c r="K17" s="354"/>
      <c r="M17" s="734" t="s">
        <v>15</v>
      </c>
      <c r="N17" s="67"/>
      <c r="O17" s="664"/>
      <c r="P17" s="64">
        <v>1</v>
      </c>
      <c r="Q17" s="67"/>
      <c r="R17" s="111" t="s">
        <v>49</v>
      </c>
      <c r="S17" s="67"/>
      <c r="T17" s="343">
        <f t="shared" si="0"/>
        <v>1</v>
      </c>
      <c r="U17" s="67"/>
      <c r="V17" s="110" t="s">
        <v>49</v>
      </c>
      <c r="W17" s="18">
        <f t="shared" si="1"/>
        <v>1</v>
      </c>
      <c r="X17" s="82"/>
      <c r="Y17" s="82"/>
      <c r="Z17" s="82"/>
      <c r="AA17" s="133">
        <f>X13</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B18" s="337"/>
      <c r="C18" s="814" t="s">
        <v>72</v>
      </c>
      <c r="D18" s="815"/>
      <c r="E18" s="6"/>
      <c r="F18" s="6"/>
      <c r="G18" s="44"/>
      <c r="H18" s="44"/>
      <c r="I18" s="583"/>
      <c r="J18" s="9"/>
      <c r="K18" s="354"/>
      <c r="M18" s="734" t="s">
        <v>10</v>
      </c>
      <c r="N18" s="67"/>
      <c r="O18" s="112" t="s">
        <v>21</v>
      </c>
      <c r="P18" s="64">
        <v>1</v>
      </c>
      <c r="Q18" s="67"/>
      <c r="R18" s="111" t="s">
        <v>49</v>
      </c>
      <c r="S18" s="67"/>
      <c r="T18" s="343">
        <f t="shared" si="0"/>
        <v>1</v>
      </c>
      <c r="U18" s="67"/>
      <c r="V18" s="109" t="s">
        <v>49</v>
      </c>
      <c r="W18" s="18">
        <f t="shared" si="1"/>
        <v>1</v>
      </c>
      <c r="X18" s="82">
        <f>IF(OR(R18="N",W18&gt;0),1,0)</f>
        <v>1</v>
      </c>
      <c r="Y18" s="82"/>
      <c r="Z18" s="82"/>
      <c r="AA18" s="133">
        <f>X16</f>
        <v>1</v>
      </c>
      <c r="AB18" s="337" t="s">
        <v>115</v>
      </c>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14" t="s">
        <v>73</v>
      </c>
      <c r="D19" s="815"/>
      <c r="E19" s="337"/>
      <c r="F19" s="6"/>
      <c r="G19" s="44"/>
      <c r="H19" s="44"/>
      <c r="I19" s="583"/>
      <c r="J19" s="9"/>
      <c r="K19" s="354"/>
      <c r="M19" s="734" t="s">
        <v>8</v>
      </c>
      <c r="N19" s="67"/>
      <c r="O19" s="112" t="s">
        <v>21</v>
      </c>
      <c r="P19" s="64">
        <v>1</v>
      </c>
      <c r="Q19" s="67"/>
      <c r="R19" s="111" t="s">
        <v>49</v>
      </c>
      <c r="S19" s="67"/>
      <c r="T19" s="343">
        <f t="shared" si="0"/>
        <v>1</v>
      </c>
      <c r="U19" s="67"/>
      <c r="V19" s="109" t="s">
        <v>49</v>
      </c>
      <c r="W19" s="18">
        <f t="shared" si="1"/>
        <v>1</v>
      </c>
      <c r="X19" s="82">
        <f>IF(OR(R19="N",W19&gt;0),1,0)</f>
        <v>1</v>
      </c>
      <c r="Y19" s="82"/>
      <c r="Z19" s="82"/>
      <c r="AA19" s="133">
        <f>X18</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6.5" thickBot="1">
      <c r="B20" s="337"/>
      <c r="C20" s="814" t="s">
        <v>88</v>
      </c>
      <c r="D20" s="815"/>
      <c r="E20" s="337"/>
      <c r="F20" s="6"/>
      <c r="G20" s="44"/>
      <c r="H20" s="44"/>
      <c r="I20" s="583"/>
      <c r="J20" s="9"/>
      <c r="K20" s="354"/>
      <c r="M20" s="734" t="s">
        <v>37</v>
      </c>
      <c r="N20" s="67"/>
      <c r="O20" s="664"/>
      <c r="P20" s="64">
        <v>1</v>
      </c>
      <c r="Q20" s="67"/>
      <c r="R20" s="111" t="s">
        <v>49</v>
      </c>
      <c r="S20" s="67"/>
      <c r="T20" s="343">
        <f t="shared" si="0"/>
        <v>1</v>
      </c>
      <c r="U20" s="67"/>
      <c r="V20" s="110" t="s">
        <v>49</v>
      </c>
      <c r="W20" s="18">
        <f t="shared" si="1"/>
        <v>1</v>
      </c>
      <c r="X20" s="82"/>
      <c r="Y20" s="82"/>
      <c r="Z20" s="82"/>
      <c r="AA20" s="135">
        <f>X19</f>
        <v>1</v>
      </c>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6.5" thickBot="1">
      <c r="B21" s="337"/>
      <c r="C21" s="816" t="s">
        <v>74</v>
      </c>
      <c r="D21" s="817"/>
      <c r="E21" s="337"/>
      <c r="F21" s="6"/>
      <c r="G21" s="44"/>
      <c r="H21" s="44"/>
      <c r="I21" s="583"/>
      <c r="J21" s="9"/>
      <c r="K21" s="354"/>
      <c r="M21" s="734" t="s">
        <v>59</v>
      </c>
      <c r="N21" s="67"/>
      <c r="O21" s="664"/>
      <c r="P21" s="64">
        <v>0.5</v>
      </c>
      <c r="Q21" s="67"/>
      <c r="R21" s="111" t="s">
        <v>49</v>
      </c>
      <c r="S21" s="67"/>
      <c r="T21" s="343">
        <f t="shared" si="0"/>
        <v>0.5</v>
      </c>
      <c r="U21" s="67"/>
      <c r="V21" s="110" t="s">
        <v>49</v>
      </c>
      <c r="W21" s="18">
        <f t="shared" si="1"/>
        <v>0.5</v>
      </c>
      <c r="X21" s="82"/>
      <c r="Y21" s="82"/>
      <c r="Z21" s="82"/>
      <c r="AA21" s="132">
        <f>MIN(AA8:AA20)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5.75">
      <c r="B22" s="337"/>
      <c r="C22" s="643" t="s">
        <v>157</v>
      </c>
      <c r="D22" s="120" t="s">
        <v>56</v>
      </c>
      <c r="E22" s="337"/>
      <c r="F22" s="58"/>
      <c r="G22" s="344">
        <f>MAX(G13:G17)</f>
        <v>12</v>
      </c>
      <c r="H22" s="58"/>
      <c r="I22" s="345">
        <f>MAX(J13:J17)</f>
        <v>12</v>
      </c>
      <c r="J22" s="9"/>
      <c r="K22" s="354"/>
      <c r="M22" s="734" t="s">
        <v>11</v>
      </c>
      <c r="N22" s="67"/>
      <c r="O22" s="664"/>
      <c r="P22" s="64">
        <v>0.5</v>
      </c>
      <c r="Q22" s="67"/>
      <c r="R22" s="111" t="s">
        <v>49</v>
      </c>
      <c r="S22" s="67"/>
      <c r="T22" s="343">
        <f t="shared" si="0"/>
        <v>0.5</v>
      </c>
      <c r="U22" s="67"/>
      <c r="V22" s="110" t="s">
        <v>49</v>
      </c>
      <c r="W22" s="18">
        <f t="shared" si="1"/>
        <v>0.5</v>
      </c>
      <c r="X22" s="82"/>
      <c r="Y22" s="82"/>
      <c r="Z22" s="82"/>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37.5" customHeight="1">
      <c r="A23" s="4">
        <v>2</v>
      </c>
      <c r="B23" s="93"/>
      <c r="C23" s="829" t="s">
        <v>89</v>
      </c>
      <c r="D23" s="829"/>
      <c r="E23" s="337"/>
      <c r="F23" s="43"/>
      <c r="G23" s="47" t="s">
        <v>2</v>
      </c>
      <c r="H23" s="43"/>
      <c r="I23" s="575"/>
      <c r="J23" s="9"/>
      <c r="K23" s="354"/>
      <c r="M23" s="734" t="s">
        <v>13</v>
      </c>
      <c r="N23" s="67"/>
      <c r="O23" s="664"/>
      <c r="P23" s="64">
        <v>0.5</v>
      </c>
      <c r="Q23" s="67"/>
      <c r="R23" s="111" t="s">
        <v>49</v>
      </c>
      <c r="S23" s="67"/>
      <c r="T23" s="343">
        <f t="shared" si="0"/>
        <v>0.5</v>
      </c>
      <c r="U23" s="67"/>
      <c r="V23" s="110" t="s">
        <v>49</v>
      </c>
      <c r="W23" s="18">
        <f t="shared" si="1"/>
        <v>0.5</v>
      </c>
      <c r="X23" s="82"/>
      <c r="Y23" s="82"/>
      <c r="Z23" s="82"/>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A24" s="4"/>
      <c r="B24" s="93"/>
      <c r="C24" s="851" t="s">
        <v>160</v>
      </c>
      <c r="D24" s="851"/>
      <c r="E24" s="98">
        <v>2</v>
      </c>
      <c r="F24" s="67"/>
      <c r="G24" s="338">
        <f>E24*$A$23</f>
        <v>4</v>
      </c>
      <c r="H24" s="67"/>
      <c r="I24" s="555" t="s">
        <v>49</v>
      </c>
      <c r="J24" s="9">
        <f>IF(I24="Y",G24,0)</f>
        <v>4</v>
      </c>
      <c r="K24" s="354">
        <f>IF(OR(J24,J25,J26&gt;0),1,0)</f>
        <v>1</v>
      </c>
      <c r="M24" s="734" t="s">
        <v>12</v>
      </c>
      <c r="N24" s="65"/>
      <c r="O24" s="664"/>
      <c r="P24" s="64">
        <v>0.5</v>
      </c>
      <c r="Q24" s="65"/>
      <c r="R24" s="111" t="s">
        <v>49</v>
      </c>
      <c r="S24" s="65"/>
      <c r="T24" s="343">
        <f>IF(R24="Y",P24*$L$6,"")</f>
        <v>0.5</v>
      </c>
      <c r="U24" s="65"/>
      <c r="V24" s="110" t="s">
        <v>49</v>
      </c>
      <c r="W24" s="18">
        <f>IF(V24="Y", T24, 0)</f>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15.6" customHeight="1">
      <c r="B25" s="337"/>
      <c r="C25" s="851" t="s">
        <v>44</v>
      </c>
      <c r="D25" s="851"/>
      <c r="E25" s="98">
        <v>2</v>
      </c>
      <c r="F25" s="67"/>
      <c r="G25" s="338">
        <f>E25*$A$23</f>
        <v>4</v>
      </c>
      <c r="H25" s="67"/>
      <c r="I25" s="555" t="s">
        <v>49</v>
      </c>
      <c r="J25" s="9">
        <f>IF(I25="Y",G25,0)</f>
        <v>4</v>
      </c>
      <c r="K25" s="354"/>
      <c r="M25" s="51" t="s">
        <v>25</v>
      </c>
      <c r="N25" s="44"/>
      <c r="O25" s="42"/>
      <c r="P25" s="44"/>
      <c r="Q25" s="44"/>
      <c r="R25" s="48"/>
      <c r="S25" s="44"/>
      <c r="T25" s="49"/>
      <c r="U25" s="44"/>
      <c r="V25" s="50"/>
      <c r="W25" s="19"/>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3.15" customHeight="1">
      <c r="B26" s="337"/>
      <c r="C26" s="825" t="s">
        <v>79</v>
      </c>
      <c r="D26" s="826"/>
      <c r="E26" s="99">
        <v>1</v>
      </c>
      <c r="F26" s="147"/>
      <c r="G26" s="868">
        <f>E26*$A$23</f>
        <v>2</v>
      </c>
      <c r="H26" s="55"/>
      <c r="I26" s="877" t="s">
        <v>49</v>
      </c>
      <c r="J26" s="9">
        <f>IF(I26="Y",G26,0)</f>
        <v>2</v>
      </c>
      <c r="K26" s="354"/>
      <c r="M26" s="658" t="s">
        <v>28</v>
      </c>
      <c r="N26" s="66"/>
      <c r="O26" s="665"/>
      <c r="P26" s="64">
        <v>2</v>
      </c>
      <c r="Q26" s="66"/>
      <c r="R26" s="111" t="s">
        <v>49</v>
      </c>
      <c r="S26" s="66"/>
      <c r="T26" s="343">
        <f t="shared" ref="T26:T32" si="2">IF(R26="Y",P26*$L$6,"")</f>
        <v>2</v>
      </c>
      <c r="U26" s="66"/>
      <c r="V26" s="110" t="s">
        <v>49</v>
      </c>
      <c r="W26" s="18">
        <f t="shared" ref="W26:W32" si="3">IF(V26="Y", T26, 0)</f>
        <v>2</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8" customHeight="1">
      <c r="B27" s="337"/>
      <c r="C27" s="827"/>
      <c r="D27" s="828"/>
      <c r="E27" s="6"/>
      <c r="F27" s="6"/>
      <c r="G27" s="869"/>
      <c r="H27" s="6"/>
      <c r="I27" s="878"/>
      <c r="J27" s="10"/>
      <c r="K27" s="354"/>
      <c r="M27" s="658" t="s">
        <v>20</v>
      </c>
      <c r="N27" s="67"/>
      <c r="O27" s="665"/>
      <c r="P27" s="64">
        <v>1</v>
      </c>
      <c r="Q27" s="67"/>
      <c r="R27" s="111" t="s">
        <v>49</v>
      </c>
      <c r="S27" s="67"/>
      <c r="T27" s="343">
        <f t="shared" si="2"/>
        <v>1</v>
      </c>
      <c r="U27" s="67"/>
      <c r="V27" s="110" t="s">
        <v>49</v>
      </c>
      <c r="W27" s="18">
        <f t="shared" si="3"/>
        <v>1</v>
      </c>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5.75">
      <c r="B28" s="337"/>
      <c r="C28" s="643" t="s">
        <v>157</v>
      </c>
      <c r="D28" s="123" t="s">
        <v>56</v>
      </c>
      <c r="E28" s="337">
        <f>SUM(E24:E26)</f>
        <v>5</v>
      </c>
      <c r="F28" s="56"/>
      <c r="G28" s="346">
        <f>SUM(G24:G26)</f>
        <v>10</v>
      </c>
      <c r="H28" s="56"/>
      <c r="I28" s="345">
        <f>SUM(J24:J26)</f>
        <v>10</v>
      </c>
      <c r="J28" s="9"/>
      <c r="K28" s="354"/>
      <c r="M28" s="658" t="s">
        <v>17</v>
      </c>
      <c r="N28" s="67"/>
      <c r="O28" s="665"/>
      <c r="P28" s="64">
        <v>1</v>
      </c>
      <c r="Q28" s="67"/>
      <c r="R28" s="111" t="s">
        <v>49</v>
      </c>
      <c r="S28" s="67"/>
      <c r="T28" s="343">
        <f t="shared" si="2"/>
        <v>1</v>
      </c>
      <c r="U28" s="67"/>
      <c r="V28" s="110" t="s">
        <v>49</v>
      </c>
      <c r="W28" s="18">
        <f t="shared" si="3"/>
        <v>1</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54.75" customHeight="1">
      <c r="A29" s="4">
        <v>2</v>
      </c>
      <c r="B29" s="93"/>
      <c r="C29" s="829" t="s">
        <v>177</v>
      </c>
      <c r="D29" s="829"/>
      <c r="E29" s="337"/>
      <c r="F29" s="43"/>
      <c r="G29" s="119" t="s">
        <v>2</v>
      </c>
      <c r="H29" s="43"/>
      <c r="I29" s="50"/>
      <c r="J29" s="9"/>
      <c r="K29" s="354"/>
      <c r="M29" s="658" t="s">
        <v>19</v>
      </c>
      <c r="N29" s="67"/>
      <c r="O29" s="665"/>
      <c r="P29" s="64">
        <v>1</v>
      </c>
      <c r="Q29" s="67"/>
      <c r="R29" s="111" t="s">
        <v>49</v>
      </c>
      <c r="S29" s="67"/>
      <c r="T29" s="343">
        <f t="shared" si="2"/>
        <v>1</v>
      </c>
      <c r="U29" s="67"/>
      <c r="V29" s="110" t="s">
        <v>49</v>
      </c>
      <c r="W29" s="18">
        <f t="shared" si="3"/>
        <v>1</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31.5" customHeight="1">
      <c r="B30" s="337"/>
      <c r="C30" s="866" t="s">
        <v>80</v>
      </c>
      <c r="D30" s="866"/>
      <c r="E30" s="96">
        <v>0</v>
      </c>
      <c r="F30" s="76"/>
      <c r="G30" s="339">
        <f>E30*$A$29</f>
        <v>0</v>
      </c>
      <c r="H30" s="76"/>
      <c r="I30" s="109" t="s">
        <v>50</v>
      </c>
      <c r="J30" s="9">
        <f>IF(I30="Y",G30,0)</f>
        <v>0</v>
      </c>
      <c r="K30" s="354">
        <f>IF(I30="Y",1,0)</f>
        <v>0</v>
      </c>
      <c r="M30" s="658" t="s">
        <v>18</v>
      </c>
      <c r="N30" s="67"/>
      <c r="O30" s="665"/>
      <c r="P30" s="64">
        <v>1</v>
      </c>
      <c r="Q30" s="67"/>
      <c r="R30" s="111" t="s">
        <v>49</v>
      </c>
      <c r="S30" s="67"/>
      <c r="T30" s="343">
        <f t="shared" si="2"/>
        <v>1</v>
      </c>
      <c r="U30" s="67"/>
      <c r="V30" s="110"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31.15" customHeight="1">
      <c r="B31" s="337"/>
      <c r="C31" s="866" t="s">
        <v>208</v>
      </c>
      <c r="D31" s="866"/>
      <c r="E31" s="96">
        <v>2.5</v>
      </c>
      <c r="F31" s="76"/>
      <c r="G31" s="339">
        <f>E31*$A$29</f>
        <v>5</v>
      </c>
      <c r="H31" s="76"/>
      <c r="I31" s="109" t="s">
        <v>49</v>
      </c>
      <c r="J31" s="9">
        <f>IF(I31="Y",G31,0)</f>
        <v>5</v>
      </c>
      <c r="K31" s="354">
        <f>IF(I31="Y",1,0)</f>
        <v>1</v>
      </c>
      <c r="M31" s="658" t="s">
        <v>26</v>
      </c>
      <c r="N31" s="67"/>
      <c r="O31" s="665"/>
      <c r="P31" s="64">
        <v>1</v>
      </c>
      <c r="Q31" s="67"/>
      <c r="R31" s="111" t="s">
        <v>49</v>
      </c>
      <c r="S31" s="67"/>
      <c r="T31" s="343">
        <f t="shared" si="2"/>
        <v>1</v>
      </c>
      <c r="U31" s="67"/>
      <c r="V31" s="110" t="s">
        <v>49</v>
      </c>
      <c r="W31" s="18">
        <f t="shared" si="3"/>
        <v>1</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15" customHeight="1">
      <c r="B32" s="337"/>
      <c r="C32" s="824" t="s">
        <v>81</v>
      </c>
      <c r="D32" s="824"/>
      <c r="E32" s="97">
        <v>2.5</v>
      </c>
      <c r="F32" s="76"/>
      <c r="G32" s="339">
        <f>E32*$A$29</f>
        <v>5</v>
      </c>
      <c r="H32" s="76"/>
      <c r="I32" s="555" t="s">
        <v>49</v>
      </c>
      <c r="J32" s="9">
        <f>IF(I32="Y",G32,0)</f>
        <v>5</v>
      </c>
      <c r="K32" s="354">
        <f>IF(I32="Y",1,0)</f>
        <v>1</v>
      </c>
      <c r="M32" s="734" t="s">
        <v>16</v>
      </c>
      <c r="N32" s="67"/>
      <c r="O32" s="664"/>
      <c r="P32" s="64">
        <v>0.5</v>
      </c>
      <c r="Q32" s="67"/>
      <c r="R32" s="111" t="s">
        <v>49</v>
      </c>
      <c r="S32" s="67"/>
      <c r="T32" s="343">
        <f t="shared" si="2"/>
        <v>0.5</v>
      </c>
      <c r="U32" s="67"/>
      <c r="V32" s="110" t="s">
        <v>49</v>
      </c>
      <c r="W32" s="18">
        <f t="shared" si="3"/>
        <v>0.5</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18.75">
      <c r="B33" s="337"/>
      <c r="C33" s="643" t="s">
        <v>157</v>
      </c>
      <c r="D33" s="123" t="s">
        <v>56</v>
      </c>
      <c r="E33" s="337">
        <f>SUM(E30:E32)</f>
        <v>5</v>
      </c>
      <c r="F33" s="56"/>
      <c r="G33" s="346">
        <f>SUM(G30:G32)</f>
        <v>10</v>
      </c>
      <c r="H33" s="56"/>
      <c r="I33" s="347">
        <f>SUM(J30:J32)</f>
        <v>10</v>
      </c>
      <c r="J33" s="10"/>
      <c r="K33" s="354"/>
      <c r="M33" s="73" t="s">
        <v>32</v>
      </c>
      <c r="N33" s="55"/>
      <c r="O33" s="55"/>
      <c r="P33" s="55"/>
      <c r="Q33" s="55"/>
      <c r="R33" s="74"/>
      <c r="S33" s="55"/>
      <c r="T33" s="75"/>
      <c r="U33" s="55"/>
      <c r="V33" s="59"/>
      <c r="W33" s="19"/>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15.75">
      <c r="B34" s="337"/>
      <c r="C34" s="337"/>
      <c r="D34" s="44"/>
      <c r="E34" s="337"/>
      <c r="F34" s="44"/>
      <c r="G34" s="44"/>
      <c r="H34" s="44"/>
      <c r="I34" s="575"/>
      <c r="J34" s="9"/>
      <c r="K34" s="354"/>
      <c r="M34" s="658" t="s">
        <v>30</v>
      </c>
      <c r="N34" s="67"/>
      <c r="O34" s="665"/>
      <c r="P34" s="64">
        <v>1</v>
      </c>
      <c r="Q34" s="67"/>
      <c r="R34" s="111" t="s">
        <v>49</v>
      </c>
      <c r="S34" s="67"/>
      <c r="T34" s="343">
        <f>IF(R34="Y",P34*$L$6,"")</f>
        <v>1</v>
      </c>
      <c r="U34" s="67"/>
      <c r="V34" s="110" t="s">
        <v>49</v>
      </c>
      <c r="W34" s="18">
        <f>IF(V34="Y", T34, 0)</f>
        <v>1</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37.9" customHeight="1">
      <c r="A35" s="4">
        <v>4</v>
      </c>
      <c r="B35" s="93"/>
      <c r="C35" s="63" t="s">
        <v>179</v>
      </c>
      <c r="D35" s="54"/>
      <c r="E35" s="337"/>
      <c r="F35" s="43"/>
      <c r="G35" s="662" t="s">
        <v>2</v>
      </c>
      <c r="H35" s="43"/>
      <c r="I35" s="575"/>
      <c r="J35" s="9"/>
      <c r="K35" s="354"/>
      <c r="M35" s="658" t="s">
        <v>31</v>
      </c>
      <c r="N35" s="65"/>
      <c r="O35" s="665"/>
      <c r="P35" s="64">
        <v>0.5</v>
      </c>
      <c r="Q35" s="65"/>
      <c r="R35" s="111" t="s">
        <v>49</v>
      </c>
      <c r="S35" s="65"/>
      <c r="T35" s="343">
        <f>IF(R35="Y",P35*$L$6,"")</f>
        <v>0.5</v>
      </c>
      <c r="U35" s="65"/>
      <c r="V35" s="110" t="s">
        <v>49</v>
      </c>
      <c r="W35" s="18">
        <f>IF(V35="Y", T35, 0)</f>
        <v>0.5</v>
      </c>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6.899999999999999" customHeight="1">
      <c r="B36" s="337"/>
      <c r="C36" s="824" t="s">
        <v>180</v>
      </c>
      <c r="D36" s="824"/>
      <c r="E36" s="96">
        <v>0</v>
      </c>
      <c r="F36" s="76"/>
      <c r="G36" s="339">
        <f>E36*$A$35</f>
        <v>0</v>
      </c>
      <c r="H36" s="341"/>
      <c r="I36" s="555" t="s">
        <v>50</v>
      </c>
      <c r="J36" s="9">
        <f t="shared" ref="J36:J42" si="4">IF(I36="Y",G36,0)</f>
        <v>0</v>
      </c>
      <c r="K36" s="354">
        <f t="shared" ref="K36:K42" si="5">IF(I36="Y",1,0)</f>
        <v>0</v>
      </c>
      <c r="M36" s="178" t="s">
        <v>100</v>
      </c>
      <c r="N36" s="337"/>
      <c r="O36" s="337"/>
      <c r="P36" s="337"/>
      <c r="Q36" s="337"/>
      <c r="R36" s="46"/>
      <c r="S36" s="337"/>
      <c r="T36" s="337"/>
      <c r="U36" s="337"/>
      <c r="V36" s="46"/>
      <c r="W36" s="5"/>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1.15" customHeight="1">
      <c r="B37" s="337"/>
      <c r="C37" s="824" t="s">
        <v>181</v>
      </c>
      <c r="D37" s="824"/>
      <c r="E37" s="96">
        <v>1</v>
      </c>
      <c r="F37" s="76"/>
      <c r="G37" s="339">
        <f>E37*$A$35</f>
        <v>4</v>
      </c>
      <c r="H37" s="341"/>
      <c r="I37" s="555" t="s">
        <v>49</v>
      </c>
      <c r="J37" s="9">
        <f t="shared" si="4"/>
        <v>4</v>
      </c>
      <c r="K37" s="354">
        <f t="shared" si="5"/>
        <v>1</v>
      </c>
      <c r="M37" s="43"/>
      <c r="N37" s="47"/>
      <c r="O37" s="337"/>
      <c r="P37" s="47"/>
      <c r="Q37" s="47"/>
      <c r="R37" s="128" t="s">
        <v>58</v>
      </c>
      <c r="S37" s="47"/>
      <c r="T37" s="350">
        <f>SUM(T8:T35)</f>
        <v>30</v>
      </c>
      <c r="U37" s="47"/>
      <c r="V37" s="351">
        <f>SUM(W8:W35)</f>
        <v>30</v>
      </c>
      <c r="W37" s="17"/>
      <c r="X37" s="86"/>
      <c r="Y37" s="86"/>
      <c r="Z37" s="86"/>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45" customHeight="1" thickBot="1">
      <c r="B38" s="337"/>
      <c r="C38" s="824" t="s">
        <v>182</v>
      </c>
      <c r="D38" s="824"/>
      <c r="E38" s="96">
        <v>2</v>
      </c>
      <c r="F38" s="76"/>
      <c r="G38" s="339">
        <v>4</v>
      </c>
      <c r="H38" s="341"/>
      <c r="I38" s="555" t="s">
        <v>49</v>
      </c>
      <c r="J38" s="9">
        <f t="shared" si="4"/>
        <v>4</v>
      </c>
      <c r="K38" s="354">
        <f t="shared" si="5"/>
        <v>1</v>
      </c>
      <c r="M38" s="6"/>
      <c r="N38" s="337"/>
      <c r="O38" s="6"/>
      <c r="P38" s="6"/>
      <c r="Q38" s="337"/>
      <c r="R38" s="5"/>
      <c r="S38" s="337"/>
      <c r="T38" s="5"/>
      <c r="U38" s="337"/>
      <c r="V38" s="5"/>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15" customHeight="1">
      <c r="B39" s="337"/>
      <c r="C39" s="824" t="s">
        <v>183</v>
      </c>
      <c r="D39" s="824"/>
      <c r="E39" s="96"/>
      <c r="F39" s="76"/>
      <c r="G39" s="339"/>
      <c r="H39" s="341"/>
      <c r="I39" s="339"/>
      <c r="J39" s="9">
        <f t="shared" si="4"/>
        <v>0</v>
      </c>
      <c r="K39" s="354">
        <f t="shared" si="5"/>
        <v>0</v>
      </c>
      <c r="M39" s="841" t="s">
        <v>71</v>
      </c>
      <c r="N39" s="68"/>
      <c r="O39" s="843">
        <f>(I51+V37)/(G51+T37)</f>
        <v>1</v>
      </c>
      <c r="P39" s="843"/>
      <c r="Q39" s="843"/>
      <c r="R39" s="843"/>
      <c r="S39" s="843"/>
      <c r="T39" s="843"/>
      <c r="U39" s="843"/>
      <c r="V39" s="844"/>
      <c r="W39" s="5"/>
      <c r="X39" s="82"/>
      <c r="Y39" s="82"/>
      <c r="Z39" s="82"/>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16.5" customHeight="1" thickBot="1">
      <c r="B40" s="337"/>
      <c r="C40" s="863" t="s">
        <v>184</v>
      </c>
      <c r="D40" s="864"/>
      <c r="E40" s="96">
        <v>3</v>
      </c>
      <c r="F40" s="76"/>
      <c r="G40" s="339">
        <v>4</v>
      </c>
      <c r="H40" s="341"/>
      <c r="I40" s="555" t="s">
        <v>49</v>
      </c>
      <c r="J40" s="9">
        <f t="shared" si="4"/>
        <v>4</v>
      </c>
      <c r="K40" s="354">
        <f t="shared" si="5"/>
        <v>1</v>
      </c>
      <c r="M40" s="842"/>
      <c r="N40" s="69"/>
      <c r="O40" s="845"/>
      <c r="P40" s="845"/>
      <c r="Q40" s="845"/>
      <c r="R40" s="845"/>
      <c r="S40" s="845"/>
      <c r="T40" s="845"/>
      <c r="U40" s="845"/>
      <c r="V40" s="846"/>
      <c r="W40" s="2"/>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16.5" customHeight="1" thickBot="1">
      <c r="B41" s="337"/>
      <c r="C41" s="865" t="s">
        <v>43</v>
      </c>
      <c r="D41" s="865"/>
      <c r="E41" s="96">
        <v>4</v>
      </c>
      <c r="F41" s="76"/>
      <c r="G41" s="339">
        <v>4</v>
      </c>
      <c r="H41" s="76"/>
      <c r="I41" s="555" t="s">
        <v>49</v>
      </c>
      <c r="J41" s="9">
        <f t="shared" si="4"/>
        <v>4</v>
      </c>
      <c r="K41" s="354">
        <f t="shared" si="5"/>
        <v>1</v>
      </c>
      <c r="M41" s="6"/>
      <c r="N41" s="337"/>
      <c r="O41" s="6"/>
      <c r="P41" s="6"/>
      <c r="Q41" s="337"/>
      <c r="R41" s="5"/>
      <c r="S41" s="337"/>
      <c r="T41" s="5"/>
      <c r="U41" s="337"/>
      <c r="V41" s="5"/>
      <c r="W41" s="2"/>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30" customHeight="1" thickBot="1">
      <c r="B42" s="337"/>
      <c r="C42" s="824" t="s">
        <v>167</v>
      </c>
      <c r="D42" s="824"/>
      <c r="E42" s="96">
        <v>5</v>
      </c>
      <c r="F42" s="76"/>
      <c r="G42" s="339">
        <v>4</v>
      </c>
      <c r="H42" s="76"/>
      <c r="I42" s="555" t="s">
        <v>49</v>
      </c>
      <c r="J42" s="9">
        <f t="shared" si="4"/>
        <v>4</v>
      </c>
      <c r="K42" s="354">
        <f t="shared" si="5"/>
        <v>1</v>
      </c>
      <c r="M42" s="735" t="s">
        <v>63</v>
      </c>
      <c r="N42" s="70"/>
      <c r="O42" s="859" t="s">
        <v>61</v>
      </c>
      <c r="P42" s="860"/>
      <c r="Q42" s="860"/>
      <c r="R42" s="860"/>
      <c r="S42" s="860"/>
      <c r="T42" s="860"/>
      <c r="U42" s="860"/>
      <c r="V42" s="861"/>
      <c r="W42" s="5"/>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20.100000000000001" customHeight="1">
      <c r="B43" s="337"/>
      <c r="C43" s="643" t="s">
        <v>157</v>
      </c>
      <c r="D43" s="128" t="s">
        <v>56</v>
      </c>
      <c r="E43" s="337"/>
      <c r="F43" s="56"/>
      <c r="G43" s="663">
        <f>SUM(G36:G42)</f>
        <v>20</v>
      </c>
      <c r="H43" s="656"/>
      <c r="I43" s="347">
        <f>SUM(J36:J42)</f>
        <v>20</v>
      </c>
      <c r="J43" s="10"/>
      <c r="K43" s="354"/>
      <c r="M43" s="852" t="s">
        <v>62</v>
      </c>
      <c r="N43" s="71"/>
      <c r="O43" s="854" t="str">
        <f>IF(AA21=0,0,VLOOKUP(O39,Lookups!A2:C10,IF(O42="Industrial",2,3),TRUE))</f>
        <v>5 + Exemplary</v>
      </c>
      <c r="P43" s="854"/>
      <c r="Q43" s="854"/>
      <c r="R43" s="854"/>
      <c r="S43" s="854"/>
      <c r="T43" s="854"/>
      <c r="U43" s="854"/>
      <c r="V43" s="855"/>
      <c r="W43" s="5"/>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20.100000000000001" customHeight="1" thickBot="1">
      <c r="B44" s="337"/>
      <c r="C44" s="337"/>
      <c r="D44" s="42"/>
      <c r="E44" s="337"/>
      <c r="F44" s="56"/>
      <c r="G44" s="56"/>
      <c r="H44" s="56"/>
      <c r="I44" s="615"/>
      <c r="J44" s="10"/>
      <c r="K44" s="354"/>
      <c r="M44" s="853"/>
      <c r="N44" s="72"/>
      <c r="O44" s="856"/>
      <c r="P44" s="856"/>
      <c r="Q44" s="856"/>
      <c r="R44" s="856"/>
      <c r="S44" s="856"/>
      <c r="T44" s="856"/>
      <c r="U44" s="856"/>
      <c r="V44" s="857"/>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56.25">
      <c r="A45" s="4">
        <v>2</v>
      </c>
      <c r="B45" s="93"/>
      <c r="C45" s="63" t="s">
        <v>185</v>
      </c>
      <c r="D45" s="54"/>
      <c r="E45" s="337"/>
      <c r="F45" s="43"/>
      <c r="G45" s="119" t="s">
        <v>3</v>
      </c>
      <c r="H45" s="43"/>
      <c r="I45" s="575"/>
      <c r="J45" s="9"/>
      <c r="K45" s="354"/>
      <c r="L45" s="337"/>
      <c r="M45" s="136"/>
      <c r="N45" s="337"/>
      <c r="O45" s="849" t="str">
        <f>IF(AA21=0,AG11,"")</f>
        <v/>
      </c>
      <c r="P45" s="849"/>
      <c r="Q45" s="849"/>
      <c r="R45" s="849"/>
      <c r="S45" s="849"/>
      <c r="T45" s="849"/>
      <c r="U45" s="849"/>
      <c r="V45" s="849"/>
      <c r="W45" s="46"/>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15.75">
      <c r="B46" s="337"/>
      <c r="C46" s="820" t="s">
        <v>168</v>
      </c>
      <c r="D46" s="821"/>
      <c r="E46" s="9">
        <v>0</v>
      </c>
      <c r="F46" s="102"/>
      <c r="G46" s="342">
        <f>E46*$A$45</f>
        <v>0</v>
      </c>
      <c r="H46" s="342"/>
      <c r="I46" s="555" t="s">
        <v>50</v>
      </c>
      <c r="J46" s="9">
        <f>IF(I46="Y",G46,0)</f>
        <v>0</v>
      </c>
      <c r="K46" s="354">
        <f>IF(I46="Y",1,0)</f>
        <v>0</v>
      </c>
      <c r="L46" s="337"/>
      <c r="M46" s="808" t="s">
        <v>194</v>
      </c>
      <c r="N46" s="808"/>
      <c r="O46" s="808"/>
      <c r="P46" s="808"/>
      <c r="Q46" s="808"/>
      <c r="R46" s="808"/>
      <c r="S46" s="808"/>
      <c r="T46" s="808"/>
      <c r="U46" s="808"/>
      <c r="V46" s="808"/>
      <c r="W46" s="46"/>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15.75">
      <c r="B47" s="337"/>
      <c r="C47" s="820" t="s">
        <v>27</v>
      </c>
      <c r="D47" s="821"/>
      <c r="E47" s="9">
        <v>5</v>
      </c>
      <c r="F47" s="102"/>
      <c r="G47" s="342">
        <v>6</v>
      </c>
      <c r="H47" s="342"/>
      <c r="I47" s="555" t="s">
        <v>49</v>
      </c>
      <c r="J47" s="9">
        <f>IF(I47="Y",G47,0)</f>
        <v>6</v>
      </c>
      <c r="K47" s="354">
        <f>IF(I47="Y",1,0)</f>
        <v>1</v>
      </c>
      <c r="L47" s="337"/>
      <c r="M47" s="808"/>
      <c r="N47" s="808"/>
      <c r="O47" s="808"/>
      <c r="P47" s="808"/>
      <c r="Q47" s="808"/>
      <c r="R47" s="808"/>
      <c r="S47" s="808"/>
      <c r="T47" s="808"/>
      <c r="U47" s="808"/>
      <c r="V47" s="808"/>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31.5" customHeight="1">
      <c r="B48" s="337"/>
      <c r="C48" s="822" t="s">
        <v>91</v>
      </c>
      <c r="D48" s="823"/>
      <c r="E48" s="9"/>
      <c r="F48" s="102"/>
      <c r="G48" s="342">
        <v>10</v>
      </c>
      <c r="H48" s="342"/>
      <c r="I48" s="555" t="s">
        <v>49</v>
      </c>
      <c r="J48" s="9">
        <f>IF(I48="Y",G48,0)</f>
        <v>10</v>
      </c>
      <c r="K48" s="354">
        <f>IF(I48="Y",1,0)</f>
        <v>1</v>
      </c>
      <c r="L48" s="337"/>
      <c r="M48" s="6"/>
      <c r="N48" s="337"/>
      <c r="O48" s="337"/>
      <c r="P48" s="337"/>
      <c r="Q48" s="337"/>
      <c r="R48" s="46"/>
      <c r="S48" s="337"/>
      <c r="T48" s="46"/>
      <c r="U48" s="337"/>
      <c r="V48" s="46"/>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643" t="s">
        <v>157</v>
      </c>
      <c r="D49" s="123" t="s">
        <v>56</v>
      </c>
      <c r="E49" s="337"/>
      <c r="F49" s="56"/>
      <c r="G49" s="346">
        <f>MAX(G46:G48)</f>
        <v>10</v>
      </c>
      <c r="H49" s="56"/>
      <c r="I49" s="347">
        <f>MAX(J46:J48)</f>
        <v>10</v>
      </c>
      <c r="J49" s="9"/>
      <c r="K49" s="354"/>
      <c r="L49" s="337"/>
      <c r="M49" s="6"/>
      <c r="N49" s="46"/>
      <c r="O49" s="337"/>
      <c r="P49" s="337"/>
      <c r="Q49" s="337"/>
      <c r="R49" s="46"/>
      <c r="S49" s="337"/>
      <c r="T49" s="46"/>
      <c r="U49" s="337"/>
      <c r="V49" s="46"/>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15" customHeight="1">
      <c r="B50" s="337"/>
      <c r="C50" s="337"/>
      <c r="D50" s="123"/>
      <c r="E50" s="337"/>
      <c r="F50" s="44"/>
      <c r="G50" s="44"/>
      <c r="H50" s="44"/>
      <c r="I50" s="582"/>
      <c r="J50" s="9"/>
      <c r="K50" s="354"/>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ht="16.5" customHeight="1">
      <c r="B51" s="161"/>
      <c r="C51" s="162"/>
      <c r="D51" s="163" t="s">
        <v>57</v>
      </c>
      <c r="E51" s="164"/>
      <c r="F51" s="165"/>
      <c r="G51" s="349">
        <f>G10+G22+G28+G33+G43+G49</f>
        <v>70</v>
      </c>
      <c r="H51" s="165"/>
      <c r="I51" s="349">
        <f>I10+I22+I28+I33+I43+I49</f>
        <v>70</v>
      </c>
      <c r="J51" s="166"/>
      <c r="K51" s="167"/>
      <c r="L51" s="168"/>
      <c r="N51" s="60"/>
      <c r="O51" s="60"/>
      <c r="P51" s="60"/>
      <c r="Q51" s="60"/>
      <c r="R51" s="60"/>
      <c r="S51" s="60"/>
      <c r="T51" s="60"/>
      <c r="U51" s="60"/>
      <c r="V51" s="60"/>
      <c r="W51" s="77"/>
      <c r="X51" s="78"/>
      <c r="Y51" s="78"/>
      <c r="Z51" s="78"/>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2:54" ht="15.75">
      <c r="B52" s="161"/>
      <c r="C52" s="162"/>
      <c r="D52" s="163"/>
      <c r="E52" s="164"/>
      <c r="F52" s="165"/>
      <c r="G52" s="349"/>
      <c r="H52" s="165"/>
      <c r="I52" s="349"/>
      <c r="J52" s="166"/>
      <c r="K52" s="167"/>
      <c r="L52" s="168"/>
      <c r="M52" s="168"/>
      <c r="N52" s="60"/>
      <c r="O52" s="60"/>
      <c r="P52" s="60"/>
      <c r="Q52" s="60"/>
      <c r="R52" s="60"/>
      <c r="S52" s="60"/>
      <c r="T52" s="60"/>
      <c r="U52" s="60"/>
      <c r="V52" s="60"/>
      <c r="W52" s="77"/>
      <c r="X52" s="78"/>
      <c r="Y52" s="78"/>
      <c r="Z52" s="78"/>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2:54">
      <c r="B53" s="161"/>
      <c r="C53" s="169"/>
      <c r="D53" s="169"/>
      <c r="E53" s="169"/>
      <c r="F53" s="169"/>
      <c r="G53" s="169"/>
      <c r="H53" s="169"/>
      <c r="I53" s="169"/>
      <c r="J53" s="168"/>
      <c r="K53" s="170"/>
      <c r="L53" s="168"/>
      <c r="M53" s="168"/>
      <c r="N53" s="60"/>
      <c r="O53" s="60"/>
      <c r="P53" s="60"/>
      <c r="Q53" s="60"/>
      <c r="R53" s="77"/>
      <c r="S53" s="60"/>
      <c r="T53" s="77"/>
      <c r="U53" s="60"/>
      <c r="V53" s="77"/>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8.75">
      <c r="B54" s="161"/>
      <c r="C54" s="171" t="s">
        <v>99</v>
      </c>
      <c r="D54" s="168"/>
      <c r="E54" s="168"/>
      <c r="F54" s="168"/>
      <c r="G54" s="168"/>
      <c r="H54" s="168"/>
      <c r="I54" s="168"/>
      <c r="J54" s="168"/>
      <c r="K54" s="170"/>
      <c r="L54" s="168"/>
      <c r="M54" s="168"/>
      <c r="N54" s="60"/>
      <c r="O54" s="60"/>
      <c r="P54" s="60"/>
      <c r="Q54" s="60"/>
      <c r="R54" s="77"/>
      <c r="S54" s="60"/>
      <c r="T54" s="77"/>
      <c r="U54" s="60"/>
      <c r="V54" s="77"/>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ht="37.5" customHeight="1">
      <c r="B55" s="161"/>
      <c r="C55" s="811" t="s">
        <v>98</v>
      </c>
      <c r="D55" s="811"/>
      <c r="E55" s="172">
        <v>0</v>
      </c>
      <c r="F55" s="173"/>
      <c r="G55" s="360"/>
      <c r="H55" s="359"/>
      <c r="I55" s="168"/>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31.5">
      <c r="B56" s="161"/>
      <c r="C56" s="361" t="s">
        <v>211</v>
      </c>
      <c r="D56" s="180"/>
      <c r="E56" s="172"/>
      <c r="F56" s="174"/>
      <c r="G56" s="360"/>
      <c r="H56" s="359"/>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15.75">
      <c r="B57" s="161"/>
      <c r="C57" s="818" t="s">
        <v>96</v>
      </c>
      <c r="D57" s="819"/>
      <c r="E57" s="172"/>
      <c r="F57" s="174"/>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818" t="s">
        <v>97</v>
      </c>
      <c r="D58" s="847"/>
      <c r="E58" s="168"/>
      <c r="F58" s="168"/>
      <c r="G58" s="175"/>
      <c r="H58" s="168"/>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1" t="s">
        <v>103</v>
      </c>
      <c r="D59" s="811"/>
      <c r="E59" s="168"/>
      <c r="F59" s="168"/>
      <c r="G59" s="175"/>
      <c r="H59" s="168"/>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1" t="s">
        <v>104</v>
      </c>
      <c r="D60" s="811"/>
      <c r="E60" s="172">
        <v>0</v>
      </c>
      <c r="F60" s="173"/>
      <c r="G60" s="360"/>
      <c r="H60" s="358"/>
      <c r="I60" s="555" t="s">
        <v>49</v>
      </c>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55.9" customHeight="1">
      <c r="B61" s="161"/>
      <c r="C61" s="811" t="s">
        <v>111</v>
      </c>
      <c r="D61" s="811"/>
      <c r="E61" s="172"/>
      <c r="F61" s="173"/>
      <c r="G61" s="360"/>
      <c r="H61" s="358"/>
      <c r="I61" s="555" t="s">
        <v>50</v>
      </c>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2" t="s">
        <v>105</v>
      </c>
      <c r="D62" s="813"/>
      <c r="E62" s="172"/>
      <c r="F62" s="173"/>
      <c r="G62" s="360"/>
      <c r="H62" s="358"/>
      <c r="I62" s="555"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15.75">
      <c r="B63" s="161"/>
      <c r="C63" s="833" t="s">
        <v>106</v>
      </c>
      <c r="D63" s="834"/>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36" t="s">
        <v>94</v>
      </c>
      <c r="D64" s="836"/>
      <c r="E64" s="172"/>
      <c r="F64" s="173"/>
      <c r="G64" s="830" t="s">
        <v>209</v>
      </c>
      <c r="H64" s="831"/>
      <c r="I64" s="832"/>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31.5" customHeight="1">
      <c r="B65" s="161"/>
      <c r="C65" s="837" t="s">
        <v>102</v>
      </c>
      <c r="D65" s="838"/>
      <c r="E65" s="172"/>
      <c r="F65" s="173"/>
      <c r="G65" s="360"/>
      <c r="H65" s="359"/>
      <c r="I65" s="359"/>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9" t="s">
        <v>107</v>
      </c>
      <c r="D66" s="840"/>
      <c r="E66" s="172"/>
      <c r="F66" s="173"/>
      <c r="G66" s="830" t="s">
        <v>210</v>
      </c>
      <c r="H66" s="831"/>
      <c r="I66" s="832"/>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15.75">
      <c r="B67" s="161"/>
      <c r="C67" s="836" t="s">
        <v>108</v>
      </c>
      <c r="D67" s="836"/>
      <c r="E67" s="172"/>
      <c r="F67" s="173"/>
      <c r="G67" s="830" t="s">
        <v>210</v>
      </c>
      <c r="H67" s="831"/>
      <c r="I67" s="832"/>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6" t="s">
        <v>109</v>
      </c>
      <c r="D68" s="836"/>
      <c r="E68" s="172"/>
      <c r="F68" s="173"/>
      <c r="G68" s="830" t="s">
        <v>210</v>
      </c>
      <c r="H68" s="831"/>
      <c r="I68" s="832"/>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110</v>
      </c>
      <c r="D69" s="836"/>
      <c r="E69" s="172"/>
      <c r="F69" s="173"/>
      <c r="G69" s="830" t="s">
        <v>210</v>
      </c>
      <c r="H69" s="831"/>
      <c r="I69" s="832"/>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5" t="s">
        <v>101</v>
      </c>
      <c r="D70" s="835"/>
      <c r="E70" s="172"/>
      <c r="F70" s="173"/>
      <c r="G70" s="830" t="s">
        <v>92</v>
      </c>
      <c r="H70" s="831"/>
      <c r="I70" s="832"/>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c r="B71" s="161"/>
      <c r="C71" s="168"/>
      <c r="D71" s="168"/>
      <c r="E71" s="168"/>
      <c r="F71" s="168"/>
      <c r="G71" s="168"/>
      <c r="H71" s="168"/>
      <c r="I71" s="168"/>
      <c r="J71" s="168"/>
      <c r="K71" s="176"/>
      <c r="L71" s="177"/>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c r="B72" s="161"/>
      <c r="C72" s="168"/>
      <c r="D72" s="168"/>
      <c r="E72" s="168"/>
      <c r="F72" s="168"/>
      <c r="G72" s="168"/>
      <c r="H72" s="168"/>
      <c r="I72" s="168"/>
      <c r="J72" s="168"/>
      <c r="K72" s="176"/>
      <c r="L72" s="177"/>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C76" s="60"/>
      <c r="D76" s="60"/>
      <c r="E76" s="60"/>
      <c r="F76" s="60"/>
      <c r="G76" s="60"/>
      <c r="H76" s="60"/>
      <c r="I76" s="60"/>
      <c r="J76" s="60"/>
      <c r="K76" s="138"/>
      <c r="L76" s="79"/>
      <c r="M76" s="60"/>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C77" s="60"/>
      <c r="D77" s="60"/>
      <c r="E77" s="80"/>
      <c r="F77" s="80"/>
      <c r="G77" s="80"/>
      <c r="H77" s="80"/>
      <c r="I77" s="80"/>
      <c r="J77" s="80"/>
      <c r="K77" s="138"/>
      <c r="L77" s="79"/>
      <c r="M77" s="60"/>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80"/>
      <c r="F78" s="80"/>
      <c r="G78" s="80"/>
      <c r="H78" s="80"/>
      <c r="I78" s="80"/>
      <c r="J78" s="8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1: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1: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1: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1: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1: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1: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1: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1: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1:54">
      <c r="A96" s="337"/>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A97" s="337"/>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91"/>
    </row>
    <row r="102" spans="1:54">
      <c r="A102" s="337"/>
      <c r="C102" s="337"/>
      <c r="D102" s="337"/>
      <c r="E102" s="80"/>
      <c r="F102" s="80"/>
      <c r="G102" s="80"/>
      <c r="H102" s="80"/>
      <c r="I102" s="80"/>
      <c r="J102" s="80"/>
      <c r="K102" s="139"/>
      <c r="L102" s="90"/>
      <c r="M102" s="337"/>
      <c r="O102" s="337"/>
      <c r="P102" s="337"/>
      <c r="R102" s="46"/>
      <c r="T102" s="46"/>
      <c r="V102" s="46"/>
      <c r="W102" s="46"/>
      <c r="X102" s="82"/>
      <c r="Y102" s="82"/>
      <c r="Z102" s="82"/>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c r="AW102" s="337"/>
      <c r="AX102" s="337"/>
      <c r="AY102" s="337"/>
      <c r="AZ102" s="337"/>
      <c r="BA102" s="337"/>
      <c r="BB102" s="92"/>
    </row>
    <row r="103" spans="1:54">
      <c r="A103" s="337"/>
      <c r="C103" s="337"/>
      <c r="D103" s="337"/>
      <c r="E103" s="80"/>
      <c r="F103" s="80"/>
      <c r="G103" s="80"/>
      <c r="H103" s="80"/>
      <c r="I103" s="80"/>
      <c r="J103" s="80"/>
      <c r="K103" s="139"/>
      <c r="L103" s="90"/>
      <c r="M103" s="337"/>
      <c r="O103" s="337"/>
      <c r="P103" s="337"/>
      <c r="R103" s="46"/>
      <c r="T103" s="46"/>
      <c r="V103" s="46"/>
      <c r="W103" s="46"/>
      <c r="X103" s="82"/>
      <c r="Y103" s="82"/>
      <c r="Z103" s="82"/>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92"/>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E107" s="3"/>
      <c r="F107" s="3"/>
      <c r="G107" s="3"/>
      <c r="H107" s="3"/>
      <c r="I107" s="3"/>
      <c r="J107" s="3"/>
      <c r="K107" s="140"/>
      <c r="L107" s="7"/>
      <c r="BB107" s="92"/>
    </row>
    <row r="108" spans="1:54">
      <c r="E108" s="3"/>
      <c r="F108" s="3"/>
      <c r="G108" s="3"/>
      <c r="H108" s="3"/>
      <c r="I108" s="3"/>
      <c r="J108" s="3"/>
      <c r="K108" s="140"/>
      <c r="L108" s="7"/>
    </row>
    <row r="109" spans="1:54">
      <c r="E109" s="3"/>
      <c r="F109" s="3"/>
      <c r="G109" s="3"/>
      <c r="H109" s="3"/>
      <c r="I109" s="3"/>
      <c r="J109" s="3"/>
      <c r="K109" s="140"/>
      <c r="L109" s="7"/>
    </row>
    <row r="110" spans="1:54">
      <c r="E110" s="3"/>
      <c r="F110" s="3"/>
      <c r="G110" s="3"/>
      <c r="H110" s="3"/>
      <c r="I110" s="3"/>
      <c r="J110" s="3"/>
      <c r="K110" s="140"/>
      <c r="L110" s="7"/>
    </row>
    <row r="111" spans="1:54">
      <c r="E111" s="8"/>
      <c r="F111" s="8"/>
      <c r="G111" s="8"/>
      <c r="H111" s="8"/>
      <c r="I111" s="8"/>
      <c r="J111" s="8"/>
    </row>
    <row r="112" spans="1:54">
      <c r="E112" s="8"/>
      <c r="F112" s="8"/>
      <c r="G112" s="8"/>
      <c r="H112" s="8"/>
      <c r="I112" s="8"/>
      <c r="J112" s="8"/>
    </row>
    <row r="113" spans="5:10">
      <c r="E113" s="8"/>
      <c r="F113" s="8"/>
      <c r="G113" s="8"/>
      <c r="H113" s="8"/>
      <c r="I113" s="8"/>
      <c r="J113" s="8"/>
    </row>
  </sheetData>
  <sheetProtection algorithmName="SHA-512" hashValue="F1DO1ZZGRl51qAnDxc3ItWjahLP6U1d2IEXnQKx6uovAEeQTYFXZ0fEPlZWohabWMe1dIoUaL3w6l0tCANknZA==" saltValue="BKCX5hQP+cpI3x5PqHAx8g==" spinCount="100000" sheet="1" objects="1" scenarios="1"/>
  <mergeCells count="64">
    <mergeCell ref="C70:D70"/>
    <mergeCell ref="G70:I70"/>
    <mergeCell ref="C67:D67"/>
    <mergeCell ref="G67:I67"/>
    <mergeCell ref="C68:D68"/>
    <mergeCell ref="G68:I68"/>
    <mergeCell ref="C69:D69"/>
    <mergeCell ref="G69:I69"/>
    <mergeCell ref="C63:D63"/>
    <mergeCell ref="C64:D64"/>
    <mergeCell ref="G64:I64"/>
    <mergeCell ref="C65:D65"/>
    <mergeCell ref="C66:D66"/>
    <mergeCell ref="G66:I66"/>
    <mergeCell ref="C62:D62"/>
    <mergeCell ref="O45:V45"/>
    <mergeCell ref="C46:D46"/>
    <mergeCell ref="M46:V47"/>
    <mergeCell ref="C47:D47"/>
    <mergeCell ref="C48:D48"/>
    <mergeCell ref="C55:D55"/>
    <mergeCell ref="C57:D57"/>
    <mergeCell ref="C58:D58"/>
    <mergeCell ref="C59:D59"/>
    <mergeCell ref="C60:D60"/>
    <mergeCell ref="C61:D61"/>
    <mergeCell ref="O43:V44"/>
    <mergeCell ref="C32:D32"/>
    <mergeCell ref="C36:D36"/>
    <mergeCell ref="C37:D37"/>
    <mergeCell ref="C38:D38"/>
    <mergeCell ref="C39:D39"/>
    <mergeCell ref="M39:M40"/>
    <mergeCell ref="O39:V40"/>
    <mergeCell ref="C40:D40"/>
    <mergeCell ref="C41:D41"/>
    <mergeCell ref="C42:D42"/>
    <mergeCell ref="O42:V42"/>
    <mergeCell ref="I26:I27"/>
    <mergeCell ref="C29:D29"/>
    <mergeCell ref="C30:D30"/>
    <mergeCell ref="M43:M44"/>
    <mergeCell ref="C31:D31"/>
    <mergeCell ref="C25:D25"/>
    <mergeCell ref="C26:D27"/>
    <mergeCell ref="C18:D18"/>
    <mergeCell ref="C2:I2"/>
    <mergeCell ref="O4:O5"/>
    <mergeCell ref="C13:D13"/>
    <mergeCell ref="C14:D14"/>
    <mergeCell ref="C15:D15"/>
    <mergeCell ref="C16:D16"/>
    <mergeCell ref="C17:D17"/>
    <mergeCell ref="C19:D19"/>
    <mergeCell ref="C20:D20"/>
    <mergeCell ref="C21:D21"/>
    <mergeCell ref="C23:D23"/>
    <mergeCell ref="C24:D24"/>
    <mergeCell ref="G26:G27"/>
    <mergeCell ref="AA7:AB7"/>
    <mergeCell ref="AI7:AO8"/>
    <mergeCell ref="C8:D8"/>
    <mergeCell ref="C9:D9"/>
    <mergeCell ref="AI9:AO11"/>
  </mergeCells>
  <dataValidations count="9">
    <dataValidation allowBlank="1" showErrorMessage="1" promptTitle="EN 15804:2012" prompt="Sustainability of construction works - Environmental product declarations - core rules for the product category of construction products, BSi" sqref="C42:D42" xr:uid="{00000000-0002-0000-1B00-000000000000}"/>
    <dataValidation allowBlank="1" showErrorMessage="1" sqref="C48:D48" xr:uid="{00000000-0002-0000-1B00-000001000000}"/>
    <dataValidation allowBlank="1" showErrorMessage="1" promptTitle="CEN/TR 15941:2010" prompt="Sustainability of construction works - Environmental product declarations - Methodology for selection and use of generic data, BSi" sqref="C31:D31" xr:uid="{00000000-0002-0000-1B00-000002000000}"/>
    <dataValidation allowBlank="1" showInputMessage="1" showErrorMessage="1" promptTitle="EN 15804:2012" prompt="Sustainability of construction works - Environmental product declarations - core rules for the product category of construction products, BSi" sqref="C41:D41" xr:uid="{00000000-0002-0000-1B00-000003000000}"/>
    <dataValidation allowBlank="1" showInputMessage="1" showErrorMessage="1" promptTitle="EN 15978:2011" prompt="Sustainability of construction works - assessment of environmental performance of buildings - calculation method, BSi" sqref="C26" xr:uid="{00000000-0002-0000-1B00-000004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7:D38" xr:uid="{00000000-0002-0000-1B00-000005000000}"/>
    <dataValidation allowBlank="1" showInputMessage="1" showErrorMessage="1" promptTitle="ISO 21930:2007" prompt="Sustainability in building construction- Environmental declaration of building products, BSi" sqref="C40:D40" xr:uid="{00000000-0002-0000-1B00-000006000000}"/>
    <dataValidation type="list" allowBlank="1" showInputMessage="1" showErrorMessage="1" sqref="N42:V42" xr:uid="{00000000-0002-0000-1B00-000007000000}">
      <formula1>"Industrial, All others"</formula1>
    </dataValidation>
    <dataValidation type="list" allowBlank="1" showInputMessage="1" showErrorMessage="1" sqref="V26:V32 I36:I38 I30:I32 I13:I17 I24:I26 I7:I9 R26:R32 R34:R35 V34:V35 R8:R24 I60:I63 V8:V24 I46:I48 I40:I42" xr:uid="{00000000-0002-0000-1B00-000008000000}">
      <formula1>"Y, N"</formula1>
    </dataValidation>
  </dataValidations>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68D00-4BE8-4FCF-95FF-46983BF9DF03}">
  <sheetPr codeName="Sheet30">
    <tabColor rgb="FF3D6864"/>
  </sheetPr>
  <dimension ref="A1:BB95"/>
  <sheetViews>
    <sheetView topLeftCell="B4" zoomScale="80" zoomScaleNormal="80" workbookViewId="0">
      <selection activeCell="I7" sqref="I7"/>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37"/>
      <c r="M2" s="737"/>
      <c r="N2" s="737"/>
      <c r="O2" s="737"/>
      <c r="P2" s="737"/>
      <c r="Q2" s="737"/>
      <c r="R2" s="737"/>
      <c r="S2" s="737"/>
      <c r="T2" s="737"/>
      <c r="U2" s="737"/>
      <c r="V2" s="737"/>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s="336" customFormat="1" ht="21">
      <c r="B4" s="337"/>
      <c r="C4" s="52" t="s">
        <v>67</v>
      </c>
      <c r="D4" s="337"/>
      <c r="E4" s="337"/>
      <c r="F4" s="337"/>
      <c r="G4" s="337"/>
      <c r="H4" s="337"/>
      <c r="I4" s="337"/>
      <c r="J4" s="337"/>
      <c r="K4" s="37"/>
      <c r="L4" s="337"/>
      <c r="M4" s="52" t="s">
        <v>66</v>
      </c>
      <c r="N4" s="32"/>
      <c r="O4" s="872" t="s">
        <v>47</v>
      </c>
      <c r="P4" s="32"/>
      <c r="Q4" s="32"/>
      <c r="R4" s="33"/>
      <c r="S4" s="32"/>
      <c r="T4" s="33"/>
      <c r="U4" s="32"/>
      <c r="V4" s="33"/>
      <c r="W4" s="38"/>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s="336" customFormat="1" ht="86.25" customHeight="1" thickBot="1">
      <c r="A5" s="13" t="s">
        <v>29</v>
      </c>
      <c r="B5" s="88"/>
      <c r="C5" s="114" t="s">
        <v>54</v>
      </c>
      <c r="D5" s="115" t="s">
        <v>38</v>
      </c>
      <c r="E5" s="53"/>
      <c r="F5" s="36"/>
      <c r="G5" s="116" t="s">
        <v>52</v>
      </c>
      <c r="H5" s="36"/>
      <c r="I5" s="113" t="s">
        <v>75</v>
      </c>
      <c r="J5" s="87" t="s">
        <v>53</v>
      </c>
      <c r="K5" s="352" t="s">
        <v>76</v>
      </c>
      <c r="L5" s="88" t="s">
        <v>29</v>
      </c>
      <c r="M5" s="34"/>
      <c r="N5" s="35"/>
      <c r="O5" s="873"/>
      <c r="P5" s="35" t="s">
        <v>55</v>
      </c>
      <c r="Q5" s="35"/>
      <c r="R5" s="117" t="s">
        <v>48</v>
      </c>
      <c r="S5" s="35"/>
      <c r="T5" s="116" t="s">
        <v>52</v>
      </c>
      <c r="U5" s="35"/>
      <c r="V5" s="113" t="s">
        <v>51</v>
      </c>
      <c r="W5" s="89"/>
      <c r="X5" s="84"/>
      <c r="Y5" s="84"/>
      <c r="Z5" s="84"/>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18.75">
      <c r="A6" s="4">
        <v>2</v>
      </c>
      <c r="B6" s="93"/>
      <c r="C6" s="62" t="s">
        <v>39</v>
      </c>
      <c r="D6" s="337"/>
      <c r="E6" s="337"/>
      <c r="F6" s="40"/>
      <c r="G6" s="118" t="s">
        <v>2</v>
      </c>
      <c r="H6" s="40"/>
      <c r="I6" s="40"/>
      <c r="J6" s="9"/>
      <c r="K6" s="353"/>
      <c r="L6" s="15">
        <v>1</v>
      </c>
      <c r="M6" s="51" t="s">
        <v>78</v>
      </c>
      <c r="N6" s="37"/>
      <c r="O6" s="37"/>
      <c r="P6" s="37"/>
      <c r="Q6" s="37"/>
      <c r="R6" s="38"/>
      <c r="S6" s="37"/>
      <c r="T6" s="38"/>
      <c r="U6" s="37"/>
      <c r="V6" s="39"/>
      <c r="W6" s="16"/>
      <c r="X6" s="83"/>
      <c r="Y6" s="83"/>
      <c r="Z6" s="85"/>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18" customHeight="1">
      <c r="B7" s="337"/>
      <c r="C7" s="61" t="s">
        <v>1</v>
      </c>
      <c r="D7" s="94" t="s">
        <v>21</v>
      </c>
      <c r="E7" s="11">
        <v>1</v>
      </c>
      <c r="F7" s="67"/>
      <c r="G7" s="338">
        <f>E7*$A$6</f>
        <v>2</v>
      </c>
      <c r="H7" s="67"/>
      <c r="I7" s="555" t="s">
        <v>49</v>
      </c>
      <c r="J7" s="9">
        <f>IF(I7="Y",G7,0)</f>
        <v>2</v>
      </c>
      <c r="K7" s="354">
        <f>IF(I7="Y",1,0)</f>
        <v>1</v>
      </c>
      <c r="M7" s="62" t="s">
        <v>24</v>
      </c>
      <c r="N7" s="41"/>
      <c r="O7" s="41"/>
      <c r="P7" s="41"/>
      <c r="Q7" s="41"/>
      <c r="R7" s="38"/>
      <c r="S7" s="41"/>
      <c r="T7" s="118" t="s">
        <v>2</v>
      </c>
      <c r="U7" s="41"/>
      <c r="V7" s="39"/>
      <c r="W7" s="16"/>
      <c r="X7" s="82"/>
      <c r="Y7" s="82"/>
      <c r="Z7" s="82"/>
      <c r="AA7" s="848" t="s">
        <v>76</v>
      </c>
      <c r="AB7" s="848"/>
      <c r="AC7" s="337"/>
      <c r="AD7" s="337"/>
      <c r="AE7" s="337"/>
      <c r="AF7" s="337"/>
      <c r="AG7" s="337"/>
      <c r="AH7" s="337"/>
      <c r="AI7" s="809" t="s">
        <v>170</v>
      </c>
      <c r="AJ7" s="809"/>
      <c r="AK7" s="809"/>
      <c r="AL7" s="809"/>
      <c r="AM7" s="809"/>
      <c r="AN7" s="809"/>
      <c r="AO7" s="809"/>
      <c r="AP7" s="337"/>
      <c r="AQ7" s="337"/>
      <c r="AR7" s="337"/>
      <c r="AS7" s="337"/>
      <c r="AT7" s="337"/>
      <c r="AU7" s="337"/>
      <c r="AV7" s="337"/>
      <c r="AW7" s="337"/>
      <c r="AX7" s="337"/>
      <c r="AY7" s="337"/>
      <c r="AZ7" s="337"/>
      <c r="BA7" s="337"/>
    </row>
    <row r="8" spans="1:53" s="336" customFormat="1" ht="15.6" customHeight="1">
      <c r="B8" s="337"/>
      <c r="C8" s="820" t="s">
        <v>68</v>
      </c>
      <c r="D8" s="821"/>
      <c r="E8" s="9">
        <v>1</v>
      </c>
      <c r="F8" s="67"/>
      <c r="G8" s="338">
        <f>E8*$A$6</f>
        <v>2</v>
      </c>
      <c r="H8" s="67"/>
      <c r="I8" s="555" t="s">
        <v>49</v>
      </c>
      <c r="J8" s="9">
        <f>IF(I8="Y",G8,0)</f>
        <v>2</v>
      </c>
      <c r="K8" s="355"/>
      <c r="L8" s="1"/>
      <c r="M8" s="738" t="s">
        <v>23</v>
      </c>
      <c r="N8" s="66"/>
      <c r="O8" s="112" t="s">
        <v>21</v>
      </c>
      <c r="P8" s="64">
        <v>2</v>
      </c>
      <c r="Q8" s="66"/>
      <c r="R8" s="111" t="s">
        <v>49</v>
      </c>
      <c r="S8" s="66"/>
      <c r="T8" s="343">
        <f t="shared" ref="T8:T23" si="0">IF(R8="Y",P8*$L$6,"")</f>
        <v>2</v>
      </c>
      <c r="U8" s="66"/>
      <c r="V8" s="109" t="s">
        <v>49</v>
      </c>
      <c r="W8" s="18">
        <f t="shared" ref="W8:W23" si="1">IF(V8="Y", T8, 0)</f>
        <v>2</v>
      </c>
      <c r="X8" s="82">
        <f>IF(OR(R8="N",W8&gt;0),1,0)</f>
        <v>1</v>
      </c>
      <c r="Y8" s="82"/>
      <c r="Z8" s="82"/>
      <c r="AA8" s="134">
        <f>K7</f>
        <v>1</v>
      </c>
      <c r="AB8" s="337"/>
      <c r="AC8" s="337"/>
      <c r="AD8" s="337"/>
      <c r="AE8" s="337"/>
      <c r="AF8" s="337"/>
      <c r="AG8" s="337"/>
      <c r="AH8" s="337"/>
      <c r="AI8" s="809"/>
      <c r="AJ8" s="809"/>
      <c r="AK8" s="809"/>
      <c r="AL8" s="809"/>
      <c r="AM8" s="809"/>
      <c r="AN8" s="809"/>
      <c r="AO8" s="809"/>
      <c r="AP8" s="337"/>
      <c r="AQ8" s="337"/>
      <c r="AR8" s="337"/>
      <c r="AS8" s="337"/>
      <c r="AT8" s="337"/>
      <c r="AU8" s="337"/>
      <c r="AV8" s="337"/>
      <c r="AW8" s="337"/>
      <c r="AX8" s="337"/>
      <c r="AY8" s="337"/>
      <c r="AZ8" s="337"/>
      <c r="BA8" s="337"/>
    </row>
    <row r="9" spans="1:53" s="336" customFormat="1" ht="15.75">
      <c r="B9" s="337"/>
      <c r="C9" s="858" t="s">
        <v>69</v>
      </c>
      <c r="D9" s="858"/>
      <c r="E9" s="9">
        <v>2</v>
      </c>
      <c r="F9" s="67"/>
      <c r="G9" s="338">
        <f>E9*$A$6</f>
        <v>4</v>
      </c>
      <c r="H9" s="67"/>
      <c r="I9" s="555" t="s">
        <v>49</v>
      </c>
      <c r="J9" s="9">
        <f>IF(I9="Y",G9,0)</f>
        <v>4</v>
      </c>
      <c r="K9" s="355"/>
      <c r="L9" s="1"/>
      <c r="M9" s="738" t="s">
        <v>9</v>
      </c>
      <c r="N9" s="67"/>
      <c r="O9" s="112" t="s">
        <v>21</v>
      </c>
      <c r="P9" s="64">
        <v>2</v>
      </c>
      <c r="Q9" s="67"/>
      <c r="R9" s="111" t="s">
        <v>49</v>
      </c>
      <c r="S9" s="67"/>
      <c r="T9" s="343">
        <f t="shared" si="0"/>
        <v>2</v>
      </c>
      <c r="U9" s="67"/>
      <c r="V9" s="109" t="s">
        <v>49</v>
      </c>
      <c r="W9" s="18">
        <f t="shared" si="1"/>
        <v>2</v>
      </c>
      <c r="X9" s="82">
        <f>IF(OR(R9="N",W9&gt;0),1,0)</f>
        <v>1</v>
      </c>
      <c r="Y9" s="82"/>
      <c r="Z9" s="81"/>
      <c r="AA9" s="133">
        <f>K13</f>
        <v>1</v>
      </c>
      <c r="AB9" s="337"/>
      <c r="AC9" s="337"/>
      <c r="AD9" s="337"/>
      <c r="AE9" s="337"/>
      <c r="AF9" s="337"/>
      <c r="AG9" s="337"/>
      <c r="AH9" s="337"/>
      <c r="AI9" s="810" t="s">
        <v>171</v>
      </c>
      <c r="AJ9" s="810"/>
      <c r="AK9" s="810"/>
      <c r="AL9" s="810"/>
      <c r="AM9" s="810"/>
      <c r="AN9" s="810"/>
      <c r="AO9" s="810"/>
      <c r="AP9" s="337"/>
      <c r="AQ9" s="337"/>
      <c r="AR9" s="337"/>
      <c r="AS9" s="337"/>
      <c r="AT9" s="337"/>
      <c r="AU9" s="337"/>
      <c r="AV9" s="337"/>
      <c r="AW9" s="337"/>
      <c r="AX9" s="337"/>
      <c r="AY9" s="337"/>
      <c r="AZ9" s="337"/>
      <c r="BA9" s="337"/>
    </row>
    <row r="10" spans="1:53" s="336" customFormat="1" ht="15.75">
      <c r="B10" s="337"/>
      <c r="C10" s="337"/>
      <c r="D10" s="120" t="s">
        <v>56</v>
      </c>
      <c r="E10" s="60"/>
      <c r="F10" s="58"/>
      <c r="G10" s="344">
        <f>SUM(G7:G9)</f>
        <v>8</v>
      </c>
      <c r="H10" s="58"/>
      <c r="I10" s="345">
        <f>SUM(J7:J9)</f>
        <v>8</v>
      </c>
      <c r="J10" s="12"/>
      <c r="K10" s="355"/>
      <c r="L10" s="1"/>
      <c r="M10" s="738" t="s">
        <v>6</v>
      </c>
      <c r="N10" s="67"/>
      <c r="O10" s="664"/>
      <c r="P10" s="64">
        <v>2</v>
      </c>
      <c r="Q10" s="67"/>
      <c r="R10" s="111" t="s">
        <v>49</v>
      </c>
      <c r="S10" s="67"/>
      <c r="T10" s="343">
        <f t="shared" si="0"/>
        <v>2</v>
      </c>
      <c r="U10" s="67"/>
      <c r="V10" s="110" t="s">
        <v>49</v>
      </c>
      <c r="W10" s="18">
        <f t="shared" si="1"/>
        <v>2</v>
      </c>
      <c r="X10" s="82"/>
      <c r="Y10" s="82"/>
      <c r="Z10" s="81"/>
      <c r="AA10" s="133">
        <f>K24</f>
        <v>1</v>
      </c>
      <c r="AB10" s="337"/>
      <c r="AC10" s="337"/>
      <c r="AD10" s="337"/>
      <c r="AE10" s="337"/>
      <c r="AF10" s="337"/>
      <c r="AG10" s="337"/>
      <c r="AH10" s="337"/>
      <c r="AI10" s="810"/>
      <c r="AJ10" s="810"/>
      <c r="AK10" s="810"/>
      <c r="AL10" s="810"/>
      <c r="AM10" s="810"/>
      <c r="AN10" s="810"/>
      <c r="AO10" s="810"/>
      <c r="AP10" s="337"/>
      <c r="AQ10" s="337"/>
      <c r="AR10" s="337"/>
      <c r="AS10" s="337"/>
      <c r="AT10" s="337"/>
      <c r="AU10" s="337"/>
      <c r="AV10" s="337"/>
      <c r="AW10" s="337"/>
      <c r="AX10" s="337"/>
      <c r="AY10" s="337"/>
      <c r="AZ10" s="337"/>
      <c r="BA10" s="337"/>
    </row>
    <row r="11" spans="1:53" s="336" customFormat="1" ht="15.75">
      <c r="B11" s="337"/>
      <c r="C11" s="92"/>
      <c r="D11" s="92"/>
      <c r="E11" s="92"/>
      <c r="F11" s="92"/>
      <c r="G11" s="92"/>
      <c r="H11" s="92"/>
      <c r="I11" s="571"/>
      <c r="J11" s="92"/>
      <c r="K11" s="355"/>
      <c r="L11" s="1"/>
      <c r="M11" s="738" t="s">
        <v>14</v>
      </c>
      <c r="N11" s="67"/>
      <c r="O11" s="112" t="s">
        <v>21</v>
      </c>
      <c r="P11" s="64">
        <v>2</v>
      </c>
      <c r="Q11" s="67"/>
      <c r="R11" s="111" t="s">
        <v>49</v>
      </c>
      <c r="S11" s="67"/>
      <c r="T11" s="343">
        <f t="shared" si="0"/>
        <v>2</v>
      </c>
      <c r="U11" s="67"/>
      <c r="V11" s="109" t="s">
        <v>49</v>
      </c>
      <c r="W11" s="18">
        <f t="shared" si="1"/>
        <v>2</v>
      </c>
      <c r="X11" s="82">
        <f>IF(OR(R11="N",W11&gt;0),1,0)</f>
        <v>1</v>
      </c>
      <c r="Y11" s="82"/>
      <c r="Z11" s="81"/>
      <c r="AA11" s="133">
        <f>SUM(K30:K32)</f>
        <v>2</v>
      </c>
      <c r="AB11" s="337"/>
      <c r="AC11" s="337"/>
      <c r="AD11" s="337"/>
      <c r="AE11" s="337"/>
      <c r="AF11" s="337"/>
      <c r="AG11" s="93" t="s">
        <v>77</v>
      </c>
      <c r="AH11" s="337"/>
      <c r="AI11" s="810"/>
      <c r="AJ11" s="810"/>
      <c r="AK11" s="810"/>
      <c r="AL11" s="810"/>
      <c r="AM11" s="810"/>
      <c r="AN11" s="810"/>
      <c r="AO11" s="810"/>
      <c r="AP11" s="337"/>
      <c r="AQ11" s="337"/>
      <c r="AR11" s="337"/>
      <c r="AS11" s="337"/>
      <c r="AT11" s="337"/>
      <c r="AU11" s="337"/>
      <c r="AV11" s="337"/>
      <c r="AW11" s="337"/>
      <c r="AX11" s="337"/>
      <c r="AY11" s="337"/>
      <c r="AZ11" s="337"/>
      <c r="BA11" s="337"/>
    </row>
    <row r="12" spans="1:53" s="336" customFormat="1" ht="18.75">
      <c r="A12" s="4">
        <v>2</v>
      </c>
      <c r="B12" s="93"/>
      <c r="C12" s="62" t="s">
        <v>70</v>
      </c>
      <c r="D12" s="54"/>
      <c r="E12" s="337"/>
      <c r="F12" s="43"/>
      <c r="G12" s="119" t="s">
        <v>3</v>
      </c>
      <c r="H12" s="43"/>
      <c r="I12" s="575"/>
      <c r="J12" s="9"/>
      <c r="K12" s="355"/>
      <c r="L12" s="1"/>
      <c r="M12" s="738" t="s">
        <v>22</v>
      </c>
      <c r="N12" s="67"/>
      <c r="O12" s="664"/>
      <c r="P12" s="64">
        <v>2</v>
      </c>
      <c r="Q12" s="67"/>
      <c r="R12" s="111" t="s">
        <v>49</v>
      </c>
      <c r="S12" s="67"/>
      <c r="T12" s="343">
        <f t="shared" si="0"/>
        <v>2</v>
      </c>
      <c r="U12" s="67"/>
      <c r="V12" s="110" t="s">
        <v>49</v>
      </c>
      <c r="W12" s="18">
        <f t="shared" si="1"/>
        <v>2</v>
      </c>
      <c r="X12" s="82"/>
      <c r="Y12" s="82"/>
      <c r="Z12" s="81"/>
      <c r="AA12" s="133">
        <f>SUM(K36:K42)</f>
        <v>5</v>
      </c>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row>
    <row r="13" spans="1:53" s="336" customFormat="1" ht="15.75">
      <c r="B13" s="337"/>
      <c r="C13" s="850" t="s">
        <v>4</v>
      </c>
      <c r="D13" s="850"/>
      <c r="E13" s="100">
        <v>1</v>
      </c>
      <c r="F13" s="76"/>
      <c r="G13" s="339">
        <f>E13*$A$12</f>
        <v>2</v>
      </c>
      <c r="H13" s="76"/>
      <c r="I13" s="555" t="s">
        <v>49</v>
      </c>
      <c r="J13" s="9">
        <f>IF(I13="Y",G13,0)</f>
        <v>2</v>
      </c>
      <c r="K13" s="354">
        <f>IF(OR(J13,J14,J15,J16,J17&gt;0),1,0)</f>
        <v>1</v>
      </c>
      <c r="M13" s="738" t="s">
        <v>36</v>
      </c>
      <c r="N13" s="67"/>
      <c r="O13" s="112" t="s">
        <v>21</v>
      </c>
      <c r="P13" s="64">
        <v>2</v>
      </c>
      <c r="Q13" s="67"/>
      <c r="R13" s="111" t="s">
        <v>49</v>
      </c>
      <c r="S13" s="67"/>
      <c r="T13" s="343">
        <f t="shared" si="0"/>
        <v>2</v>
      </c>
      <c r="U13" s="67"/>
      <c r="V13" s="109" t="s">
        <v>49</v>
      </c>
      <c r="W13" s="18">
        <f t="shared" si="1"/>
        <v>2</v>
      </c>
      <c r="X13" s="82">
        <f>IF(OR(R13="N",W13&gt;0),1,0)</f>
        <v>1</v>
      </c>
      <c r="Y13" s="82"/>
      <c r="Z13" s="81"/>
      <c r="AA13" s="133">
        <f>SUM(K46:K48)</f>
        <v>3</v>
      </c>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row>
    <row r="14" spans="1:53" s="336" customFormat="1" ht="15.75">
      <c r="B14" s="337"/>
      <c r="C14" s="850" t="s">
        <v>42</v>
      </c>
      <c r="D14" s="850"/>
      <c r="E14" s="100">
        <v>2</v>
      </c>
      <c r="F14" s="76"/>
      <c r="G14" s="339">
        <f>E14*$A$12</f>
        <v>4</v>
      </c>
      <c r="H14" s="76"/>
      <c r="I14" s="555" t="s">
        <v>49</v>
      </c>
      <c r="J14" s="9">
        <f>IF(I14="Y",G14,0)</f>
        <v>4</v>
      </c>
      <c r="K14" s="354"/>
      <c r="M14" s="738" t="s">
        <v>7</v>
      </c>
      <c r="N14" s="67"/>
      <c r="O14" s="664"/>
      <c r="P14" s="64">
        <v>1</v>
      </c>
      <c r="Q14" s="67"/>
      <c r="R14" s="111" t="s">
        <v>49</v>
      </c>
      <c r="S14" s="67"/>
      <c r="T14" s="343">
        <f t="shared" si="0"/>
        <v>1</v>
      </c>
      <c r="U14" s="67"/>
      <c r="V14" s="110" t="s">
        <v>49</v>
      </c>
      <c r="W14" s="18">
        <f t="shared" si="1"/>
        <v>1</v>
      </c>
      <c r="X14" s="82"/>
      <c r="Y14" s="82"/>
      <c r="Z14" s="82"/>
      <c r="AA14" s="133">
        <f>X8</f>
        <v>1</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1" t="s">
        <v>5</v>
      </c>
      <c r="D15" s="851"/>
      <c r="E15" s="96">
        <v>3</v>
      </c>
      <c r="F15" s="76"/>
      <c r="G15" s="339">
        <f>E15*$A$12</f>
        <v>6</v>
      </c>
      <c r="H15" s="76"/>
      <c r="I15" s="555" t="s">
        <v>49</v>
      </c>
      <c r="J15" s="9">
        <f>IF(I15="Y",G15,0)</f>
        <v>6</v>
      </c>
      <c r="K15" s="354"/>
      <c r="M15" s="738" t="s">
        <v>41</v>
      </c>
      <c r="N15" s="67"/>
      <c r="O15" s="664"/>
      <c r="P15" s="64">
        <v>1</v>
      </c>
      <c r="Q15" s="67"/>
      <c r="R15" s="111" t="s">
        <v>49</v>
      </c>
      <c r="S15" s="67"/>
      <c r="T15" s="343">
        <f t="shared" si="0"/>
        <v>1</v>
      </c>
      <c r="U15" s="67"/>
      <c r="V15" s="110" t="s">
        <v>49</v>
      </c>
      <c r="W15" s="18">
        <f t="shared" si="1"/>
        <v>1</v>
      </c>
      <c r="X15" s="82"/>
      <c r="Y15" s="82"/>
      <c r="Z15" s="82"/>
      <c r="AA15" s="133">
        <f>X9</f>
        <v>1</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A16" s="6"/>
      <c r="B16" s="337"/>
      <c r="C16" s="851" t="s">
        <v>87</v>
      </c>
      <c r="D16" s="851"/>
      <c r="E16" s="101">
        <v>4</v>
      </c>
      <c r="F16" s="6"/>
      <c r="G16" s="340">
        <f>E16*$A$12</f>
        <v>8</v>
      </c>
      <c r="H16" s="6"/>
      <c r="I16" s="565" t="s">
        <v>49</v>
      </c>
      <c r="J16" s="9">
        <f>IF(I16="Y",G16,0)</f>
        <v>8</v>
      </c>
      <c r="K16" s="354"/>
      <c r="M16" s="738" t="s">
        <v>40</v>
      </c>
      <c r="N16" s="67"/>
      <c r="O16" s="664"/>
      <c r="P16" s="64">
        <v>1</v>
      </c>
      <c r="Q16" s="67"/>
      <c r="R16" s="111" t="s">
        <v>49</v>
      </c>
      <c r="S16" s="67"/>
      <c r="T16" s="343">
        <f t="shared" si="0"/>
        <v>1</v>
      </c>
      <c r="U16" s="67"/>
      <c r="V16" s="109" t="s">
        <v>49</v>
      </c>
      <c r="W16" s="18">
        <f t="shared" si="1"/>
        <v>1</v>
      </c>
      <c r="X16" s="82">
        <v>1</v>
      </c>
      <c r="Y16" s="82"/>
      <c r="Z16" s="82"/>
      <c r="AA16" s="133">
        <f>X11</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67" t="s">
        <v>161</v>
      </c>
      <c r="D17" s="867"/>
      <c r="E17" s="96">
        <v>6</v>
      </c>
      <c r="F17" s="76"/>
      <c r="G17" s="339">
        <f>E17*$A$12</f>
        <v>12</v>
      </c>
      <c r="H17" s="76"/>
      <c r="I17" s="565" t="s">
        <v>49</v>
      </c>
      <c r="J17" s="9">
        <f>IF(I17="Y",G17,0)</f>
        <v>12</v>
      </c>
      <c r="K17" s="354"/>
      <c r="M17" s="738" t="s">
        <v>15</v>
      </c>
      <c r="N17" s="67"/>
      <c r="O17" s="664"/>
      <c r="P17" s="64">
        <v>1</v>
      </c>
      <c r="Q17" s="67"/>
      <c r="R17" s="111" t="s">
        <v>49</v>
      </c>
      <c r="S17" s="67"/>
      <c r="T17" s="343">
        <f t="shared" si="0"/>
        <v>1</v>
      </c>
      <c r="U17" s="67"/>
      <c r="V17" s="110" t="s">
        <v>49</v>
      </c>
      <c r="W17" s="18">
        <f t="shared" si="1"/>
        <v>1</v>
      </c>
      <c r="X17" s="82"/>
      <c r="Y17" s="82"/>
      <c r="Z17" s="82"/>
      <c r="AA17" s="133">
        <f>X13</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B18" s="337"/>
      <c r="C18" s="814" t="s">
        <v>72</v>
      </c>
      <c r="D18" s="815"/>
      <c r="E18" s="6"/>
      <c r="F18" s="6"/>
      <c r="G18" s="44"/>
      <c r="H18" s="44"/>
      <c r="I18" s="583"/>
      <c r="J18" s="9"/>
      <c r="K18" s="354"/>
      <c r="M18" s="738" t="s">
        <v>10</v>
      </c>
      <c r="N18" s="67"/>
      <c r="O18" s="112" t="s">
        <v>21</v>
      </c>
      <c r="P18" s="64">
        <v>1</v>
      </c>
      <c r="Q18" s="67"/>
      <c r="R18" s="111" t="s">
        <v>49</v>
      </c>
      <c r="S18" s="67"/>
      <c r="T18" s="343">
        <f t="shared" si="0"/>
        <v>1</v>
      </c>
      <c r="U18" s="67"/>
      <c r="V18" s="109" t="s">
        <v>49</v>
      </c>
      <c r="W18" s="18">
        <f t="shared" si="1"/>
        <v>1</v>
      </c>
      <c r="X18" s="82">
        <f>IF(OR(R18="N",W18&gt;0),1,0)</f>
        <v>1</v>
      </c>
      <c r="Y18" s="82"/>
      <c r="Z18" s="82"/>
      <c r="AA18" s="133">
        <f>X16</f>
        <v>1</v>
      </c>
      <c r="AB18" s="337" t="s">
        <v>115</v>
      </c>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14" t="s">
        <v>73</v>
      </c>
      <c r="D19" s="815"/>
      <c r="E19" s="337"/>
      <c r="F19" s="6"/>
      <c r="G19" s="44"/>
      <c r="H19" s="44"/>
      <c r="I19" s="583"/>
      <c r="J19" s="9"/>
      <c r="K19" s="354"/>
      <c r="M19" s="738" t="s">
        <v>8</v>
      </c>
      <c r="N19" s="67"/>
      <c r="O19" s="112" t="s">
        <v>21</v>
      </c>
      <c r="P19" s="64">
        <v>1</v>
      </c>
      <c r="Q19" s="67"/>
      <c r="R19" s="111" t="s">
        <v>49</v>
      </c>
      <c r="S19" s="67"/>
      <c r="T19" s="343">
        <f t="shared" si="0"/>
        <v>1</v>
      </c>
      <c r="U19" s="67"/>
      <c r="V19" s="109" t="s">
        <v>49</v>
      </c>
      <c r="W19" s="18">
        <f t="shared" si="1"/>
        <v>1</v>
      </c>
      <c r="X19" s="82">
        <f>IF(OR(R19="N",W19&gt;0),1,0)</f>
        <v>1</v>
      </c>
      <c r="Y19" s="82"/>
      <c r="Z19" s="82"/>
      <c r="AA19" s="133">
        <f>X18</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6.5" thickBot="1">
      <c r="B20" s="337"/>
      <c r="C20" s="814" t="s">
        <v>88</v>
      </c>
      <c r="D20" s="815"/>
      <c r="E20" s="337"/>
      <c r="F20" s="6"/>
      <c r="G20" s="44"/>
      <c r="H20" s="44"/>
      <c r="I20" s="583"/>
      <c r="J20" s="9"/>
      <c r="K20" s="354"/>
      <c r="M20" s="738" t="s">
        <v>37</v>
      </c>
      <c r="N20" s="67"/>
      <c r="O20" s="664"/>
      <c r="P20" s="64">
        <v>1</v>
      </c>
      <c r="Q20" s="67"/>
      <c r="R20" s="111" t="s">
        <v>49</v>
      </c>
      <c r="S20" s="67"/>
      <c r="T20" s="343">
        <f t="shared" si="0"/>
        <v>1</v>
      </c>
      <c r="U20" s="67"/>
      <c r="V20" s="110" t="s">
        <v>49</v>
      </c>
      <c r="W20" s="18">
        <f t="shared" si="1"/>
        <v>1</v>
      </c>
      <c r="X20" s="82"/>
      <c r="Y20" s="82"/>
      <c r="Z20" s="82"/>
      <c r="AA20" s="135">
        <f>X19</f>
        <v>1</v>
      </c>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6.5" thickBot="1">
      <c r="B21" s="337"/>
      <c r="C21" s="816" t="s">
        <v>74</v>
      </c>
      <c r="D21" s="817"/>
      <c r="E21" s="337"/>
      <c r="F21" s="6"/>
      <c r="G21" s="44"/>
      <c r="H21" s="44"/>
      <c r="I21" s="583"/>
      <c r="J21" s="9"/>
      <c r="K21" s="354"/>
      <c r="M21" s="738" t="s">
        <v>59</v>
      </c>
      <c r="N21" s="67"/>
      <c r="O21" s="664"/>
      <c r="P21" s="64">
        <v>0.5</v>
      </c>
      <c r="Q21" s="67"/>
      <c r="R21" s="111" t="s">
        <v>49</v>
      </c>
      <c r="S21" s="67"/>
      <c r="T21" s="343">
        <f t="shared" si="0"/>
        <v>0.5</v>
      </c>
      <c r="U21" s="67"/>
      <c r="V21" s="110" t="s">
        <v>49</v>
      </c>
      <c r="W21" s="18">
        <f t="shared" si="1"/>
        <v>0.5</v>
      </c>
      <c r="X21" s="82"/>
      <c r="Y21" s="82"/>
      <c r="Z21" s="82"/>
      <c r="AA21" s="132">
        <f>MIN(AA8:AA20)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5.75">
      <c r="B22" s="337"/>
      <c r="C22" s="643" t="s">
        <v>157</v>
      </c>
      <c r="D22" s="120" t="s">
        <v>56</v>
      </c>
      <c r="E22" s="337"/>
      <c r="F22" s="58"/>
      <c r="G22" s="344">
        <f>MAX(G13:G17)</f>
        <v>12</v>
      </c>
      <c r="H22" s="58"/>
      <c r="I22" s="345">
        <f>MAX(J13:J17)</f>
        <v>12</v>
      </c>
      <c r="J22" s="9"/>
      <c r="K22" s="354"/>
      <c r="M22" s="738" t="s">
        <v>11</v>
      </c>
      <c r="N22" s="67"/>
      <c r="O22" s="664"/>
      <c r="P22" s="64">
        <v>0.5</v>
      </c>
      <c r="Q22" s="67"/>
      <c r="R22" s="111" t="s">
        <v>49</v>
      </c>
      <c r="S22" s="67"/>
      <c r="T22" s="343">
        <f t="shared" si="0"/>
        <v>0.5</v>
      </c>
      <c r="U22" s="67"/>
      <c r="V22" s="110" t="s">
        <v>49</v>
      </c>
      <c r="W22" s="18">
        <f t="shared" si="1"/>
        <v>0.5</v>
      </c>
      <c r="X22" s="82"/>
      <c r="Y22" s="82"/>
      <c r="Z22" s="82"/>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37.5" customHeight="1">
      <c r="A23" s="4">
        <v>2</v>
      </c>
      <c r="B23" s="93"/>
      <c r="C23" s="829" t="s">
        <v>89</v>
      </c>
      <c r="D23" s="829"/>
      <c r="E23" s="337"/>
      <c r="F23" s="43"/>
      <c r="G23" s="47" t="s">
        <v>2</v>
      </c>
      <c r="H23" s="43"/>
      <c r="I23" s="575"/>
      <c r="J23" s="9"/>
      <c r="K23" s="354"/>
      <c r="M23" s="738" t="s">
        <v>13</v>
      </c>
      <c r="N23" s="67"/>
      <c r="O23" s="664"/>
      <c r="P23" s="64">
        <v>0.5</v>
      </c>
      <c r="Q23" s="67"/>
      <c r="R23" s="111" t="s">
        <v>49</v>
      </c>
      <c r="S23" s="67"/>
      <c r="T23" s="343">
        <f t="shared" si="0"/>
        <v>0.5</v>
      </c>
      <c r="U23" s="67"/>
      <c r="V23" s="110" t="s">
        <v>49</v>
      </c>
      <c r="W23" s="18">
        <f t="shared" si="1"/>
        <v>0.5</v>
      </c>
      <c r="X23" s="82"/>
      <c r="Y23" s="82"/>
      <c r="Z23" s="82"/>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A24" s="4"/>
      <c r="B24" s="93"/>
      <c r="C24" s="851" t="s">
        <v>160</v>
      </c>
      <c r="D24" s="851"/>
      <c r="E24" s="98">
        <v>2</v>
      </c>
      <c r="F24" s="67"/>
      <c r="G24" s="338">
        <f>E24*$A$23</f>
        <v>4</v>
      </c>
      <c r="H24" s="67"/>
      <c r="I24" s="555" t="s">
        <v>49</v>
      </c>
      <c r="J24" s="9">
        <f>IF(I24="Y",G24,0)</f>
        <v>4</v>
      </c>
      <c r="K24" s="354">
        <f>IF(OR(J24,J25,J26&gt;0),1,0)</f>
        <v>1</v>
      </c>
      <c r="M24" s="738" t="s">
        <v>12</v>
      </c>
      <c r="N24" s="65"/>
      <c r="O24" s="664"/>
      <c r="P24" s="64">
        <v>0.5</v>
      </c>
      <c r="Q24" s="65"/>
      <c r="R24" s="111" t="s">
        <v>49</v>
      </c>
      <c r="S24" s="65"/>
      <c r="T24" s="343">
        <f>IF(R24="Y",P24*$L$6,"")</f>
        <v>0.5</v>
      </c>
      <c r="U24" s="65"/>
      <c r="V24" s="110" t="s">
        <v>49</v>
      </c>
      <c r="W24" s="18">
        <f>IF(V24="Y", T24, 0)</f>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15.6" customHeight="1">
      <c r="B25" s="337"/>
      <c r="C25" s="851" t="s">
        <v>44</v>
      </c>
      <c r="D25" s="851"/>
      <c r="E25" s="98">
        <v>2</v>
      </c>
      <c r="F25" s="67"/>
      <c r="G25" s="338">
        <f>E25*$A$23</f>
        <v>4</v>
      </c>
      <c r="H25" s="67"/>
      <c r="I25" s="555" t="s">
        <v>49</v>
      </c>
      <c r="J25" s="9">
        <f>IF(I25="Y",G25,0)</f>
        <v>4</v>
      </c>
      <c r="K25" s="354"/>
      <c r="M25" s="51" t="s">
        <v>25</v>
      </c>
      <c r="N25" s="44"/>
      <c r="O25" s="42"/>
      <c r="P25" s="44"/>
      <c r="Q25" s="44"/>
      <c r="R25" s="48"/>
      <c r="S25" s="44"/>
      <c r="T25" s="49"/>
      <c r="U25" s="44"/>
      <c r="V25" s="745"/>
      <c r="W25" s="19"/>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3.15" customHeight="1">
      <c r="B26" s="337"/>
      <c r="C26" s="825" t="s">
        <v>79</v>
      </c>
      <c r="D26" s="826"/>
      <c r="E26" s="99">
        <v>1</v>
      </c>
      <c r="F26" s="147"/>
      <c r="G26" s="868">
        <f>E26*$A$23</f>
        <v>2</v>
      </c>
      <c r="H26" s="55"/>
      <c r="I26" s="877" t="s">
        <v>49</v>
      </c>
      <c r="J26" s="9">
        <f>IF(I26="Y",G26,0)</f>
        <v>2</v>
      </c>
      <c r="K26" s="354"/>
      <c r="M26" s="658" t="s">
        <v>28</v>
      </c>
      <c r="N26" s="66"/>
      <c r="O26" s="665"/>
      <c r="P26" s="64">
        <v>2</v>
      </c>
      <c r="Q26" s="66"/>
      <c r="R26" s="111" t="s">
        <v>49</v>
      </c>
      <c r="S26" s="66"/>
      <c r="T26" s="343">
        <f t="shared" ref="T26:T32" si="2">IF(R26="Y",P26*$L$6,"")</f>
        <v>2</v>
      </c>
      <c r="U26" s="66"/>
      <c r="V26" s="110" t="s">
        <v>49</v>
      </c>
      <c r="W26" s="18">
        <f t="shared" ref="W26:W32" si="3">IF(V26="Y", T26, 0)</f>
        <v>2</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8" customHeight="1">
      <c r="B27" s="337"/>
      <c r="C27" s="827"/>
      <c r="D27" s="828"/>
      <c r="E27" s="6"/>
      <c r="F27" s="6"/>
      <c r="G27" s="869"/>
      <c r="H27" s="6"/>
      <c r="I27" s="878"/>
      <c r="J27" s="10"/>
      <c r="K27" s="354"/>
      <c r="M27" s="658" t="s">
        <v>20</v>
      </c>
      <c r="N27" s="67"/>
      <c r="O27" s="665"/>
      <c r="P27" s="64">
        <v>1</v>
      </c>
      <c r="Q27" s="67"/>
      <c r="R27" s="111" t="s">
        <v>49</v>
      </c>
      <c r="S27" s="67"/>
      <c r="T27" s="343">
        <f t="shared" si="2"/>
        <v>1</v>
      </c>
      <c r="U27" s="67"/>
      <c r="V27" s="110" t="s">
        <v>49</v>
      </c>
      <c r="W27" s="18">
        <f t="shared" si="3"/>
        <v>1</v>
      </c>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5.75">
      <c r="B28" s="337"/>
      <c r="C28" s="643" t="s">
        <v>157</v>
      </c>
      <c r="D28" s="123" t="s">
        <v>56</v>
      </c>
      <c r="E28" s="337">
        <f>SUM(E24:E26)</f>
        <v>5</v>
      </c>
      <c r="F28" s="56"/>
      <c r="G28" s="346">
        <f>SUM(G24:G26)</f>
        <v>10</v>
      </c>
      <c r="H28" s="56"/>
      <c r="I28" s="345">
        <f>SUM(J24:J26)</f>
        <v>10</v>
      </c>
      <c r="J28" s="9"/>
      <c r="K28" s="354"/>
      <c r="M28" s="658" t="s">
        <v>17</v>
      </c>
      <c r="N28" s="67"/>
      <c r="O28" s="665"/>
      <c r="P28" s="64">
        <v>1</v>
      </c>
      <c r="Q28" s="67"/>
      <c r="R28" s="111" t="s">
        <v>49</v>
      </c>
      <c r="S28" s="67"/>
      <c r="T28" s="343">
        <f t="shared" si="2"/>
        <v>1</v>
      </c>
      <c r="U28" s="67"/>
      <c r="V28" s="110" t="s">
        <v>49</v>
      </c>
      <c r="W28" s="18">
        <f t="shared" si="3"/>
        <v>1</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54.75" customHeight="1">
      <c r="A29" s="4">
        <v>2</v>
      </c>
      <c r="B29" s="93"/>
      <c r="C29" s="829" t="s">
        <v>177</v>
      </c>
      <c r="D29" s="829"/>
      <c r="E29" s="337"/>
      <c r="F29" s="43"/>
      <c r="G29" s="119" t="s">
        <v>2</v>
      </c>
      <c r="H29" s="43"/>
      <c r="I29" s="50"/>
      <c r="J29" s="9"/>
      <c r="K29" s="354"/>
      <c r="M29" s="658" t="s">
        <v>19</v>
      </c>
      <c r="N29" s="67"/>
      <c r="O29" s="665"/>
      <c r="P29" s="64">
        <v>1</v>
      </c>
      <c r="Q29" s="67"/>
      <c r="R29" s="111" t="s">
        <v>49</v>
      </c>
      <c r="S29" s="67"/>
      <c r="T29" s="343">
        <f t="shared" si="2"/>
        <v>1</v>
      </c>
      <c r="U29" s="67"/>
      <c r="V29" s="110" t="s">
        <v>49</v>
      </c>
      <c r="W29" s="18">
        <f t="shared" si="3"/>
        <v>1</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31.5" customHeight="1">
      <c r="B30" s="337"/>
      <c r="C30" s="866" t="s">
        <v>80</v>
      </c>
      <c r="D30" s="866"/>
      <c r="E30" s="96">
        <v>0</v>
      </c>
      <c r="F30" s="76"/>
      <c r="G30" s="339">
        <f>E30*$A$29</f>
        <v>0</v>
      </c>
      <c r="H30" s="76"/>
      <c r="I30" s="555" t="s">
        <v>50</v>
      </c>
      <c r="J30" s="9">
        <f>IF(I30="Y",G30,0)</f>
        <v>0</v>
      </c>
      <c r="K30" s="354">
        <f>IF(I30="Y",1,0)</f>
        <v>0</v>
      </c>
      <c r="M30" s="658" t="s">
        <v>18</v>
      </c>
      <c r="N30" s="67"/>
      <c r="O30" s="665"/>
      <c r="P30" s="64">
        <v>1</v>
      </c>
      <c r="Q30" s="67"/>
      <c r="R30" s="111" t="s">
        <v>49</v>
      </c>
      <c r="S30" s="67"/>
      <c r="T30" s="343">
        <f t="shared" si="2"/>
        <v>1</v>
      </c>
      <c r="U30" s="67"/>
      <c r="V30" s="110"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31.15" customHeight="1">
      <c r="B31" s="337"/>
      <c r="C31" s="866" t="s">
        <v>214</v>
      </c>
      <c r="D31" s="866"/>
      <c r="E31" s="96">
        <v>2.5</v>
      </c>
      <c r="F31" s="76"/>
      <c r="G31" s="339">
        <f>E31*$A$29</f>
        <v>5</v>
      </c>
      <c r="H31" s="76"/>
      <c r="I31" s="109" t="s">
        <v>49</v>
      </c>
      <c r="J31" s="9">
        <f>IF(I31="Y",G31,0)</f>
        <v>5</v>
      </c>
      <c r="K31" s="354">
        <f>IF(I31="Y",1,0)</f>
        <v>1</v>
      </c>
      <c r="M31" s="658" t="s">
        <v>26</v>
      </c>
      <c r="N31" s="67"/>
      <c r="O31" s="665"/>
      <c r="P31" s="64">
        <v>1</v>
      </c>
      <c r="Q31" s="67"/>
      <c r="R31" s="111" t="s">
        <v>49</v>
      </c>
      <c r="S31" s="67"/>
      <c r="T31" s="343">
        <f t="shared" si="2"/>
        <v>1</v>
      </c>
      <c r="U31" s="67"/>
      <c r="V31" s="110" t="s">
        <v>49</v>
      </c>
      <c r="W31" s="18">
        <f t="shared" si="3"/>
        <v>1</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15" customHeight="1">
      <c r="B32" s="337"/>
      <c r="C32" s="824" t="s">
        <v>81</v>
      </c>
      <c r="D32" s="824"/>
      <c r="E32" s="97">
        <v>2.5</v>
      </c>
      <c r="F32" s="76"/>
      <c r="G32" s="339">
        <f>E32*$A$29</f>
        <v>5</v>
      </c>
      <c r="H32" s="76"/>
      <c r="I32" s="555" t="s">
        <v>49</v>
      </c>
      <c r="J32" s="9">
        <f>IF(I32="Y",G32,0)</f>
        <v>5</v>
      </c>
      <c r="K32" s="354">
        <f>IF(I32="Y",1,0)</f>
        <v>1</v>
      </c>
      <c r="M32" s="738" t="s">
        <v>16</v>
      </c>
      <c r="N32" s="67"/>
      <c r="O32" s="664"/>
      <c r="P32" s="64">
        <v>0.5</v>
      </c>
      <c r="Q32" s="67"/>
      <c r="R32" s="111" t="s">
        <v>49</v>
      </c>
      <c r="S32" s="67"/>
      <c r="T32" s="343">
        <f t="shared" si="2"/>
        <v>0.5</v>
      </c>
      <c r="U32" s="67"/>
      <c r="V32" s="110" t="s">
        <v>49</v>
      </c>
      <c r="W32" s="18">
        <f t="shared" si="3"/>
        <v>0.5</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18.75">
      <c r="B33" s="337"/>
      <c r="C33" s="643" t="s">
        <v>157</v>
      </c>
      <c r="D33" s="123" t="s">
        <v>56</v>
      </c>
      <c r="E33" s="337">
        <f>SUM(E30:E32)</f>
        <v>5</v>
      </c>
      <c r="F33" s="56"/>
      <c r="G33" s="346">
        <f>SUM(G30:G32)</f>
        <v>10</v>
      </c>
      <c r="H33" s="56"/>
      <c r="I33" s="347">
        <f>SUM(J30:J32)</f>
        <v>10</v>
      </c>
      <c r="J33" s="10"/>
      <c r="K33" s="354"/>
      <c r="M33" s="73" t="s">
        <v>32</v>
      </c>
      <c r="N33" s="55"/>
      <c r="O33" s="55"/>
      <c r="P33" s="55"/>
      <c r="Q33" s="55"/>
      <c r="R33" s="74"/>
      <c r="S33" s="55"/>
      <c r="T33" s="75"/>
      <c r="U33" s="55"/>
      <c r="V33" s="746"/>
      <c r="W33" s="19"/>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15.75">
      <c r="B34" s="337"/>
      <c r="C34" s="337"/>
      <c r="D34" s="44"/>
      <c r="E34" s="337"/>
      <c r="F34" s="44"/>
      <c r="G34" s="44"/>
      <c r="H34" s="44"/>
      <c r="I34" s="575"/>
      <c r="J34" s="9"/>
      <c r="K34" s="354"/>
      <c r="M34" s="658" t="s">
        <v>30</v>
      </c>
      <c r="N34" s="67"/>
      <c r="O34" s="665"/>
      <c r="P34" s="64">
        <v>1</v>
      </c>
      <c r="Q34" s="67"/>
      <c r="R34" s="111" t="s">
        <v>49</v>
      </c>
      <c r="S34" s="67"/>
      <c r="T34" s="343">
        <f>IF(R34="Y",P34*$L$6,"")</f>
        <v>1</v>
      </c>
      <c r="U34" s="67"/>
      <c r="V34" s="110" t="s">
        <v>49</v>
      </c>
      <c r="W34" s="18">
        <f>IF(V34="Y", T34, 0)</f>
        <v>1</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37.9" customHeight="1">
      <c r="A35" s="4">
        <v>4</v>
      </c>
      <c r="B35" s="93"/>
      <c r="C35" s="63" t="s">
        <v>179</v>
      </c>
      <c r="D35" s="54"/>
      <c r="E35" s="337"/>
      <c r="F35" s="43"/>
      <c r="G35" s="662" t="s">
        <v>2</v>
      </c>
      <c r="H35" s="43"/>
      <c r="I35" s="575"/>
      <c r="J35" s="9"/>
      <c r="K35" s="354"/>
      <c r="M35" s="658" t="s">
        <v>31</v>
      </c>
      <c r="N35" s="65"/>
      <c r="O35" s="665"/>
      <c r="P35" s="64">
        <v>0.5</v>
      </c>
      <c r="Q35" s="65"/>
      <c r="R35" s="111" t="s">
        <v>49</v>
      </c>
      <c r="S35" s="65"/>
      <c r="T35" s="343">
        <f>IF(R35="Y",P35*$L$6,"")</f>
        <v>0.5</v>
      </c>
      <c r="U35" s="65"/>
      <c r="V35" s="110" t="s">
        <v>49</v>
      </c>
      <c r="W35" s="18">
        <f>IF(V35="Y", T35, 0)</f>
        <v>0.5</v>
      </c>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6.899999999999999" customHeight="1">
      <c r="B36" s="337"/>
      <c r="C36" s="824" t="s">
        <v>180</v>
      </c>
      <c r="D36" s="824"/>
      <c r="E36" s="96">
        <v>0</v>
      </c>
      <c r="F36" s="76"/>
      <c r="G36" s="339">
        <f>E36*$A$35</f>
        <v>0</v>
      </c>
      <c r="H36" s="341"/>
      <c r="I36" s="555" t="s">
        <v>50</v>
      </c>
      <c r="J36" s="9">
        <f t="shared" ref="J36:J42" si="4">IF(I36="Y",G36,0)</f>
        <v>0</v>
      </c>
      <c r="K36" s="354">
        <f t="shared" ref="K36:K42" si="5">IF(I36="Y",1,0)</f>
        <v>0</v>
      </c>
      <c r="M36" s="178" t="s">
        <v>100</v>
      </c>
      <c r="N36" s="337"/>
      <c r="O36" s="337"/>
      <c r="P36" s="337"/>
      <c r="Q36" s="337"/>
      <c r="R36" s="46"/>
      <c r="S36" s="337"/>
      <c r="T36" s="337"/>
      <c r="U36" s="337"/>
      <c r="V36" s="46"/>
      <c r="W36" s="5"/>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1.15" customHeight="1">
      <c r="B37" s="337"/>
      <c r="C37" s="824" t="s">
        <v>181</v>
      </c>
      <c r="D37" s="824"/>
      <c r="E37" s="96">
        <v>1</v>
      </c>
      <c r="F37" s="76"/>
      <c r="G37" s="339">
        <f>E37*$A$35</f>
        <v>4</v>
      </c>
      <c r="H37" s="341"/>
      <c r="I37" s="555" t="s">
        <v>49</v>
      </c>
      <c r="J37" s="9">
        <f t="shared" si="4"/>
        <v>4</v>
      </c>
      <c r="K37" s="354">
        <f t="shared" si="5"/>
        <v>1</v>
      </c>
      <c r="M37" s="43"/>
      <c r="N37" s="47"/>
      <c r="O37" s="337"/>
      <c r="P37" s="47"/>
      <c r="Q37" s="47"/>
      <c r="R37" s="128" t="s">
        <v>58</v>
      </c>
      <c r="S37" s="47"/>
      <c r="T37" s="350">
        <f>SUM(T8:T35)</f>
        <v>30</v>
      </c>
      <c r="U37" s="47"/>
      <c r="V37" s="351">
        <f>SUM(W8:W35)</f>
        <v>30</v>
      </c>
      <c r="W37" s="17"/>
      <c r="X37" s="86"/>
      <c r="Y37" s="86"/>
      <c r="Z37" s="86"/>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45" customHeight="1" thickBot="1">
      <c r="B38" s="337"/>
      <c r="C38" s="824" t="s">
        <v>182</v>
      </c>
      <c r="D38" s="824"/>
      <c r="E38" s="96">
        <v>2</v>
      </c>
      <c r="F38" s="76"/>
      <c r="G38" s="339">
        <v>4</v>
      </c>
      <c r="H38" s="341"/>
      <c r="I38" s="555" t="s">
        <v>49</v>
      </c>
      <c r="J38" s="9">
        <f t="shared" si="4"/>
        <v>4</v>
      </c>
      <c r="K38" s="354">
        <f t="shared" si="5"/>
        <v>1</v>
      </c>
      <c r="M38" s="6"/>
      <c r="N38" s="337"/>
      <c r="O38" s="6"/>
      <c r="P38" s="6"/>
      <c r="Q38" s="337"/>
      <c r="R38" s="5"/>
      <c r="S38" s="337"/>
      <c r="T38" s="5"/>
      <c r="U38" s="337"/>
      <c r="V38" s="5"/>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15" customHeight="1">
      <c r="B39" s="337"/>
      <c r="C39" s="824" t="s">
        <v>183</v>
      </c>
      <c r="D39" s="824"/>
      <c r="E39" s="96"/>
      <c r="F39" s="76"/>
      <c r="G39" s="339"/>
      <c r="H39" s="341"/>
      <c r="I39" s="339"/>
      <c r="J39" s="9">
        <f t="shared" si="4"/>
        <v>0</v>
      </c>
      <c r="K39" s="354">
        <f t="shared" si="5"/>
        <v>0</v>
      </c>
      <c r="M39" s="841" t="s">
        <v>71</v>
      </c>
      <c r="N39" s="68"/>
      <c r="O39" s="843">
        <f>(I51+V37)/(G51+T37)</f>
        <v>1</v>
      </c>
      <c r="P39" s="843"/>
      <c r="Q39" s="843"/>
      <c r="R39" s="843"/>
      <c r="S39" s="843"/>
      <c r="T39" s="843"/>
      <c r="U39" s="843"/>
      <c r="V39" s="844"/>
      <c r="W39" s="5"/>
      <c r="X39" s="82"/>
      <c r="Y39" s="82"/>
      <c r="Z39" s="82"/>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16.5" customHeight="1" thickBot="1">
      <c r="B40" s="337"/>
      <c r="C40" s="863" t="s">
        <v>184</v>
      </c>
      <c r="D40" s="864"/>
      <c r="E40" s="96">
        <v>3</v>
      </c>
      <c r="F40" s="76"/>
      <c r="G40" s="339">
        <v>4</v>
      </c>
      <c r="H40" s="341"/>
      <c r="I40" s="555" t="s">
        <v>49</v>
      </c>
      <c r="J40" s="9">
        <f t="shared" si="4"/>
        <v>4</v>
      </c>
      <c r="K40" s="354">
        <f t="shared" si="5"/>
        <v>1</v>
      </c>
      <c r="M40" s="842"/>
      <c r="N40" s="69"/>
      <c r="O40" s="845"/>
      <c r="P40" s="845"/>
      <c r="Q40" s="845"/>
      <c r="R40" s="845"/>
      <c r="S40" s="845"/>
      <c r="T40" s="845"/>
      <c r="U40" s="845"/>
      <c r="V40" s="846"/>
      <c r="W40" s="2"/>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16.5" customHeight="1" thickBot="1">
      <c r="B41" s="337"/>
      <c r="C41" s="865" t="s">
        <v>43</v>
      </c>
      <c r="D41" s="865"/>
      <c r="E41" s="96">
        <v>4</v>
      </c>
      <c r="F41" s="76"/>
      <c r="G41" s="339">
        <v>4</v>
      </c>
      <c r="H41" s="76"/>
      <c r="I41" s="555" t="s">
        <v>49</v>
      </c>
      <c r="J41" s="9">
        <f t="shared" si="4"/>
        <v>4</v>
      </c>
      <c r="K41" s="354">
        <f t="shared" si="5"/>
        <v>1</v>
      </c>
      <c r="M41" s="6"/>
      <c r="N41" s="337"/>
      <c r="O41" s="6"/>
      <c r="P41" s="6"/>
      <c r="Q41" s="337"/>
      <c r="R41" s="5"/>
      <c r="S41" s="337"/>
      <c r="T41" s="5"/>
      <c r="U41" s="337"/>
      <c r="V41" s="5"/>
      <c r="W41" s="2"/>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30" customHeight="1" thickBot="1">
      <c r="B42" s="337"/>
      <c r="C42" s="824" t="s">
        <v>167</v>
      </c>
      <c r="D42" s="824"/>
      <c r="E42" s="96">
        <v>5</v>
      </c>
      <c r="F42" s="76"/>
      <c r="G42" s="339">
        <v>4</v>
      </c>
      <c r="H42" s="76"/>
      <c r="I42" s="555" t="s">
        <v>49</v>
      </c>
      <c r="J42" s="9">
        <f t="shared" si="4"/>
        <v>4</v>
      </c>
      <c r="K42" s="354">
        <f t="shared" si="5"/>
        <v>1</v>
      </c>
      <c r="M42" s="736" t="s">
        <v>63</v>
      </c>
      <c r="N42" s="70"/>
      <c r="O42" s="859" t="s">
        <v>61</v>
      </c>
      <c r="P42" s="860"/>
      <c r="Q42" s="860"/>
      <c r="R42" s="860"/>
      <c r="S42" s="860"/>
      <c r="T42" s="860"/>
      <c r="U42" s="860"/>
      <c r="V42" s="861"/>
      <c r="W42" s="5"/>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20.100000000000001" customHeight="1">
      <c r="B43" s="337"/>
      <c r="C43" s="643" t="s">
        <v>157</v>
      </c>
      <c r="D43" s="128" t="s">
        <v>56</v>
      </c>
      <c r="E43" s="337"/>
      <c r="F43" s="56"/>
      <c r="G43" s="663">
        <f>SUM(G36:G42)</f>
        <v>20</v>
      </c>
      <c r="H43" s="656"/>
      <c r="I43" s="347">
        <f>SUM(J36:J42)</f>
        <v>20</v>
      </c>
      <c r="J43" s="10"/>
      <c r="K43" s="354"/>
      <c r="M43" s="852" t="s">
        <v>62</v>
      </c>
      <c r="N43" s="71"/>
      <c r="O43" s="854" t="str">
        <f>IF(AA21=0,0,VLOOKUP(O39,Lookups!A2:C10,IF(O42="Industrial",2,3),TRUE))</f>
        <v>5 + Exemplary</v>
      </c>
      <c r="P43" s="854"/>
      <c r="Q43" s="854"/>
      <c r="R43" s="854"/>
      <c r="S43" s="854"/>
      <c r="T43" s="854"/>
      <c r="U43" s="854"/>
      <c r="V43" s="855"/>
      <c r="W43" s="5"/>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20.100000000000001" customHeight="1" thickBot="1">
      <c r="B44" s="337"/>
      <c r="C44" s="337"/>
      <c r="D44" s="42"/>
      <c r="E44" s="337"/>
      <c r="F44" s="56"/>
      <c r="G44" s="56"/>
      <c r="H44" s="56"/>
      <c r="I44" s="615"/>
      <c r="J44" s="10"/>
      <c r="K44" s="354"/>
      <c r="M44" s="853"/>
      <c r="N44" s="72"/>
      <c r="O44" s="856"/>
      <c r="P44" s="856"/>
      <c r="Q44" s="856"/>
      <c r="R44" s="856"/>
      <c r="S44" s="856"/>
      <c r="T44" s="856"/>
      <c r="U44" s="856"/>
      <c r="V44" s="857"/>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56.25">
      <c r="A45" s="4">
        <v>2</v>
      </c>
      <c r="B45" s="93"/>
      <c r="C45" s="63" t="s">
        <v>185</v>
      </c>
      <c r="D45" s="54"/>
      <c r="E45" s="337"/>
      <c r="F45" s="43"/>
      <c r="G45" s="119" t="s">
        <v>3</v>
      </c>
      <c r="H45" s="43"/>
      <c r="I45" s="575"/>
      <c r="J45" s="9"/>
      <c r="K45" s="354"/>
      <c r="L45" s="337"/>
      <c r="M45" s="136"/>
      <c r="N45" s="337"/>
      <c r="O45" s="849" t="str">
        <f>IF(AA21=0,AG11,"")</f>
        <v/>
      </c>
      <c r="P45" s="849"/>
      <c r="Q45" s="849"/>
      <c r="R45" s="849"/>
      <c r="S45" s="849"/>
      <c r="T45" s="849"/>
      <c r="U45" s="849"/>
      <c r="V45" s="849"/>
      <c r="W45" s="46"/>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15.75">
      <c r="B46" s="337"/>
      <c r="C46" s="820" t="s">
        <v>168</v>
      </c>
      <c r="D46" s="821"/>
      <c r="E46" s="9">
        <v>0</v>
      </c>
      <c r="F46" s="102"/>
      <c r="G46" s="342">
        <f>E46*$A$45</f>
        <v>0</v>
      </c>
      <c r="H46" s="342"/>
      <c r="I46" s="555" t="s">
        <v>49</v>
      </c>
      <c r="J46" s="9">
        <f>IF(I46="Y",G46,0)</f>
        <v>0</v>
      </c>
      <c r="K46" s="354">
        <f>IF(I46="Y",1,0)</f>
        <v>1</v>
      </c>
      <c r="L46" s="337"/>
      <c r="M46" s="808" t="s">
        <v>194</v>
      </c>
      <c r="N46" s="808"/>
      <c r="O46" s="808"/>
      <c r="P46" s="808"/>
      <c r="Q46" s="808"/>
      <c r="R46" s="808"/>
      <c r="S46" s="808"/>
      <c r="T46" s="808"/>
      <c r="U46" s="808"/>
      <c r="V46" s="808"/>
      <c r="W46" s="46"/>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15.75">
      <c r="B47" s="337"/>
      <c r="C47" s="820" t="s">
        <v>27</v>
      </c>
      <c r="D47" s="821"/>
      <c r="E47" s="9">
        <v>5</v>
      </c>
      <c r="F47" s="102"/>
      <c r="G47" s="342">
        <v>6</v>
      </c>
      <c r="H47" s="342"/>
      <c r="I47" s="555" t="s">
        <v>49</v>
      </c>
      <c r="J47" s="9">
        <f>IF(I47="Y",G47,0)</f>
        <v>6</v>
      </c>
      <c r="K47" s="354">
        <f>IF(I47="Y",1,0)</f>
        <v>1</v>
      </c>
      <c r="L47" s="337"/>
      <c r="M47" s="808"/>
      <c r="N47" s="808"/>
      <c r="O47" s="808"/>
      <c r="P47" s="808"/>
      <c r="Q47" s="808"/>
      <c r="R47" s="808"/>
      <c r="S47" s="808"/>
      <c r="T47" s="808"/>
      <c r="U47" s="808"/>
      <c r="V47" s="808"/>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31.5" customHeight="1">
      <c r="B48" s="337"/>
      <c r="C48" s="822" t="s">
        <v>91</v>
      </c>
      <c r="D48" s="823"/>
      <c r="E48" s="9"/>
      <c r="F48" s="102"/>
      <c r="G48" s="342">
        <v>10</v>
      </c>
      <c r="H48" s="342"/>
      <c r="I48" s="555" t="s">
        <v>49</v>
      </c>
      <c r="J48" s="9">
        <f>IF(I48="Y",G48,0)</f>
        <v>10</v>
      </c>
      <c r="K48" s="354">
        <f>IF(I48="Y",1,0)</f>
        <v>1</v>
      </c>
      <c r="L48" s="337"/>
      <c r="M48" s="6"/>
      <c r="N48" s="337"/>
      <c r="O48" s="337"/>
      <c r="P48" s="337"/>
      <c r="Q48" s="337"/>
      <c r="R48" s="46"/>
      <c r="S48" s="337"/>
      <c r="T48" s="46"/>
      <c r="U48" s="337"/>
      <c r="V48" s="46"/>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643" t="s">
        <v>157</v>
      </c>
      <c r="D49" s="123" t="s">
        <v>56</v>
      </c>
      <c r="E49" s="337"/>
      <c r="F49" s="56"/>
      <c r="G49" s="346">
        <f>MAX(G46:G48)</f>
        <v>10</v>
      </c>
      <c r="H49" s="56"/>
      <c r="I49" s="347">
        <f>MAX(J46:J48)</f>
        <v>10</v>
      </c>
      <c r="J49" s="9"/>
      <c r="K49" s="354"/>
      <c r="L49" s="337"/>
      <c r="M49" s="6"/>
      <c r="N49" s="46"/>
      <c r="O49" s="337"/>
      <c r="P49" s="337"/>
      <c r="Q49" s="337"/>
      <c r="R49" s="46"/>
      <c r="S49" s="337"/>
      <c r="T49" s="46"/>
      <c r="U49" s="337"/>
      <c r="V49" s="46"/>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15" customHeight="1">
      <c r="B50" s="337"/>
      <c r="C50" s="337"/>
      <c r="D50" s="123"/>
      <c r="E50" s="337"/>
      <c r="F50" s="44"/>
      <c r="G50" s="44"/>
      <c r="H50" s="44"/>
      <c r="I50" s="44"/>
      <c r="J50" s="9"/>
      <c r="K50" s="354"/>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ht="16.5" customHeight="1">
      <c r="B51" s="161"/>
      <c r="C51" s="162"/>
      <c r="D51" s="163" t="s">
        <v>57</v>
      </c>
      <c r="E51" s="164"/>
      <c r="F51" s="165"/>
      <c r="G51" s="349">
        <f>G10+G22+G28+G33+G43+G49</f>
        <v>70</v>
      </c>
      <c r="H51" s="165"/>
      <c r="I51" s="349">
        <f>I10+I22+I28+I33+I43+I49</f>
        <v>70</v>
      </c>
      <c r="J51" s="166"/>
      <c r="K51" s="167"/>
      <c r="L51" s="168"/>
      <c r="N51" s="60"/>
      <c r="O51" s="60"/>
      <c r="P51" s="60"/>
      <c r="Q51" s="60"/>
      <c r="R51" s="60"/>
      <c r="S51" s="60"/>
      <c r="T51" s="60"/>
      <c r="U51" s="60"/>
      <c r="V51" s="60"/>
      <c r="W51" s="77"/>
      <c r="X51" s="78"/>
      <c r="Y51" s="78"/>
      <c r="Z51" s="78"/>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2:54" ht="15.75">
      <c r="B52" s="161"/>
      <c r="C52" s="162"/>
      <c r="D52" s="163"/>
      <c r="E52" s="164"/>
      <c r="F52" s="165"/>
      <c r="G52" s="349"/>
      <c r="H52" s="165"/>
      <c r="I52" s="349"/>
      <c r="J52" s="166"/>
      <c r="K52" s="167"/>
      <c r="L52" s="168"/>
      <c r="M52" s="168"/>
      <c r="N52" s="60"/>
      <c r="O52" s="60"/>
      <c r="P52" s="60"/>
      <c r="Q52" s="60"/>
      <c r="R52" s="60"/>
      <c r="S52" s="60"/>
      <c r="T52" s="60"/>
      <c r="U52" s="60"/>
      <c r="V52" s="60"/>
      <c r="W52" s="77"/>
      <c r="X52" s="78"/>
      <c r="Y52" s="78"/>
      <c r="Z52" s="78"/>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2:54">
      <c r="B53" s="161"/>
      <c r="C53" s="168"/>
      <c r="D53" s="168"/>
      <c r="E53" s="168"/>
      <c r="F53" s="168"/>
      <c r="G53" s="168"/>
      <c r="H53" s="168"/>
      <c r="I53" s="168"/>
      <c r="J53" s="168"/>
      <c r="K53" s="176"/>
      <c r="L53" s="177"/>
      <c r="M53" s="168"/>
      <c r="N53" s="60"/>
      <c r="O53" s="60"/>
      <c r="P53" s="60"/>
      <c r="Q53" s="60"/>
      <c r="R53" s="77"/>
      <c r="S53" s="60"/>
      <c r="T53" s="77"/>
      <c r="U53" s="60"/>
      <c r="V53" s="77"/>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c r="B54" s="161"/>
      <c r="C54" s="168"/>
      <c r="D54" s="168"/>
      <c r="E54" s="168"/>
      <c r="F54" s="168"/>
      <c r="G54" s="168"/>
      <c r="H54" s="168"/>
      <c r="I54" s="168"/>
      <c r="J54" s="168"/>
      <c r="K54" s="176"/>
      <c r="L54" s="177"/>
      <c r="M54" s="168"/>
      <c r="N54" s="60"/>
      <c r="O54" s="60"/>
      <c r="P54" s="60"/>
      <c r="Q54" s="60"/>
      <c r="R54" s="77"/>
      <c r="S54" s="60"/>
      <c r="T54" s="77"/>
      <c r="U54" s="60"/>
      <c r="V54" s="77"/>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8"/>
      <c r="D55" s="168"/>
      <c r="E55" s="168"/>
      <c r="F55" s="168"/>
      <c r="G55" s="168"/>
      <c r="H55" s="168"/>
      <c r="I55" s="168"/>
      <c r="J55" s="168"/>
      <c r="K55" s="176"/>
      <c r="L55" s="177"/>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c r="B56" s="161"/>
      <c r="C56" s="168"/>
      <c r="D56" s="168"/>
      <c r="E56" s="168"/>
      <c r="F56" s="168"/>
      <c r="G56" s="168"/>
      <c r="H56" s="168"/>
      <c r="I56" s="168"/>
      <c r="J56" s="168"/>
      <c r="K56" s="176"/>
      <c r="L56" s="177"/>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c r="B57" s="161"/>
      <c r="C57" s="168"/>
      <c r="D57" s="168"/>
      <c r="E57" s="168"/>
      <c r="F57" s="168"/>
      <c r="G57" s="168"/>
      <c r="H57" s="168"/>
      <c r="I57" s="168"/>
      <c r="J57" s="168"/>
      <c r="K57" s="176"/>
      <c r="L57" s="177"/>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c r="C58" s="60"/>
      <c r="D58" s="60"/>
      <c r="E58" s="60"/>
      <c r="F58" s="60"/>
      <c r="G58" s="60"/>
      <c r="H58" s="60"/>
      <c r="I58" s="60"/>
      <c r="J58" s="60"/>
      <c r="K58" s="138"/>
      <c r="L58" s="79"/>
      <c r="M58" s="60"/>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c r="C59" s="60"/>
      <c r="D59" s="60"/>
      <c r="E59" s="80"/>
      <c r="F59" s="80"/>
      <c r="G59" s="80"/>
      <c r="H59" s="80"/>
      <c r="I59" s="80"/>
      <c r="J59" s="80"/>
      <c r="K59" s="138"/>
      <c r="L59" s="79"/>
      <c r="M59" s="60"/>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c r="C60" s="60"/>
      <c r="D60" s="60"/>
      <c r="E60" s="80"/>
      <c r="F60" s="80"/>
      <c r="G60" s="80"/>
      <c r="H60" s="80"/>
      <c r="I60" s="80"/>
      <c r="J60" s="80"/>
      <c r="K60" s="138"/>
      <c r="L60" s="79"/>
      <c r="M60" s="60"/>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c r="C61" s="60"/>
      <c r="D61" s="60"/>
      <c r="E61" s="80"/>
      <c r="F61" s="80"/>
      <c r="G61" s="80"/>
      <c r="H61" s="80"/>
      <c r="I61" s="80"/>
      <c r="J61" s="80"/>
      <c r="K61" s="138"/>
      <c r="L61" s="79"/>
      <c r="M61" s="60"/>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c r="C62" s="60"/>
      <c r="D62" s="60"/>
      <c r="E62" s="80"/>
      <c r="F62" s="80"/>
      <c r="G62" s="80"/>
      <c r="H62" s="80"/>
      <c r="I62" s="80"/>
      <c r="J62" s="80"/>
      <c r="K62" s="138"/>
      <c r="L62" s="79"/>
      <c r="M62" s="60"/>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c r="C63" s="60"/>
      <c r="D63" s="60"/>
      <c r="E63" s="80"/>
      <c r="F63" s="80"/>
      <c r="G63" s="80"/>
      <c r="H63" s="80"/>
      <c r="I63" s="80"/>
      <c r="J63" s="80"/>
      <c r="K63" s="138"/>
      <c r="L63" s="79"/>
      <c r="M63" s="60"/>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c r="C64" s="60"/>
      <c r="D64" s="60"/>
      <c r="E64" s="80"/>
      <c r="F64" s="80"/>
      <c r="G64" s="80"/>
      <c r="H64" s="80"/>
      <c r="I64" s="80"/>
      <c r="J64" s="80"/>
      <c r="K64" s="138"/>
      <c r="L64" s="79"/>
      <c r="M64" s="60"/>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c r="C65" s="60"/>
      <c r="D65" s="60"/>
      <c r="E65" s="80"/>
      <c r="F65" s="80"/>
      <c r="G65" s="80"/>
      <c r="H65" s="80"/>
      <c r="I65" s="80"/>
      <c r="J65" s="80"/>
      <c r="K65" s="138"/>
      <c r="L65" s="79"/>
      <c r="M65" s="60"/>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c r="C66" s="60"/>
      <c r="D66" s="60"/>
      <c r="E66" s="80"/>
      <c r="F66" s="80"/>
      <c r="G66" s="80"/>
      <c r="H66" s="80"/>
      <c r="I66" s="80"/>
      <c r="J66" s="80"/>
      <c r="K66" s="138"/>
      <c r="L66" s="79"/>
      <c r="M66" s="60"/>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c r="C67" s="60"/>
      <c r="D67" s="60"/>
      <c r="E67" s="80"/>
      <c r="F67" s="80"/>
      <c r="G67" s="80"/>
      <c r="H67" s="80"/>
      <c r="I67" s="80"/>
      <c r="J67" s="80"/>
      <c r="K67" s="138"/>
      <c r="L67" s="79"/>
      <c r="M67" s="60"/>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c r="C68" s="60"/>
      <c r="D68" s="60"/>
      <c r="E68" s="80"/>
      <c r="F68" s="80"/>
      <c r="G68" s="80"/>
      <c r="H68" s="80"/>
      <c r="I68" s="80"/>
      <c r="J68" s="80"/>
      <c r="K68" s="138"/>
      <c r="L68" s="79"/>
      <c r="M68" s="60"/>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c r="C69" s="60"/>
      <c r="D69" s="60"/>
      <c r="E69" s="80"/>
      <c r="F69" s="80"/>
      <c r="G69" s="80"/>
      <c r="H69" s="80"/>
      <c r="I69" s="80"/>
      <c r="J69" s="80"/>
      <c r="K69" s="138"/>
      <c r="L69" s="79"/>
      <c r="M69" s="60"/>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c r="C70" s="60"/>
      <c r="D70" s="60"/>
      <c r="E70" s="80"/>
      <c r="F70" s="80"/>
      <c r="G70" s="80"/>
      <c r="H70" s="80"/>
      <c r="I70" s="80"/>
      <c r="J70" s="80"/>
      <c r="K70" s="138"/>
      <c r="L70" s="79"/>
      <c r="M70" s="60"/>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c r="C71" s="60"/>
      <c r="D71" s="60"/>
      <c r="E71" s="80"/>
      <c r="F71" s="80"/>
      <c r="G71" s="80"/>
      <c r="H71" s="80"/>
      <c r="I71" s="80"/>
      <c r="J71" s="80"/>
      <c r="K71" s="138"/>
      <c r="L71" s="79"/>
      <c r="M71" s="60"/>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c r="C72" s="60"/>
      <c r="D72" s="60"/>
      <c r="E72" s="80"/>
      <c r="F72" s="80"/>
      <c r="G72" s="80"/>
      <c r="H72" s="80"/>
      <c r="I72" s="80"/>
      <c r="J72" s="80"/>
      <c r="K72" s="138"/>
      <c r="L72" s="79"/>
      <c r="M72" s="60"/>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c r="C73" s="60"/>
      <c r="D73" s="60"/>
      <c r="E73" s="80"/>
      <c r="F73" s="80"/>
      <c r="G73" s="80"/>
      <c r="H73" s="80"/>
      <c r="I73" s="80"/>
      <c r="J73" s="80"/>
      <c r="K73" s="138"/>
      <c r="L73" s="79"/>
      <c r="M73" s="60"/>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c r="C74" s="60"/>
      <c r="D74" s="60"/>
      <c r="E74" s="80"/>
      <c r="F74" s="80"/>
      <c r="G74" s="80"/>
      <c r="H74" s="80"/>
      <c r="I74" s="80"/>
      <c r="J74" s="80"/>
      <c r="K74" s="138"/>
      <c r="L74" s="79"/>
      <c r="M74" s="60"/>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c r="C75" s="60"/>
      <c r="D75" s="60"/>
      <c r="E75" s="80"/>
      <c r="F75" s="80"/>
      <c r="G75" s="80"/>
      <c r="H75" s="80"/>
      <c r="I75" s="80"/>
      <c r="J75" s="80"/>
      <c r="K75" s="138"/>
      <c r="L75" s="79"/>
      <c r="M75" s="60"/>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c r="C76" s="60"/>
      <c r="D76" s="60"/>
      <c r="E76" s="80"/>
      <c r="F76" s="80"/>
      <c r="G76" s="80"/>
      <c r="H76" s="80"/>
      <c r="I76" s="80"/>
      <c r="J76" s="80"/>
      <c r="K76" s="138"/>
      <c r="L76" s="79"/>
      <c r="M76" s="60"/>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c r="C77" s="60"/>
      <c r="D77" s="60"/>
      <c r="E77" s="80"/>
      <c r="F77" s="80"/>
      <c r="G77" s="80"/>
      <c r="H77" s="80"/>
      <c r="I77" s="80"/>
      <c r="J77" s="80"/>
      <c r="K77" s="138"/>
      <c r="L77" s="79"/>
      <c r="M77" s="60"/>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c r="A78" s="337"/>
      <c r="C78" s="60"/>
      <c r="D78" s="60"/>
      <c r="E78" s="80"/>
      <c r="F78" s="80"/>
      <c r="G78" s="80"/>
      <c r="H78" s="80"/>
      <c r="I78" s="80"/>
      <c r="J78" s="8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c r="A79" s="337"/>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c r="A80" s="337"/>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c r="A81" s="337"/>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c r="A82" s="337"/>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c r="A83" s="337"/>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91"/>
    </row>
    <row r="84" spans="1:54">
      <c r="A84" s="337"/>
      <c r="C84" s="337"/>
      <c r="D84" s="337"/>
      <c r="E84" s="80"/>
      <c r="F84" s="80"/>
      <c r="G84" s="80"/>
      <c r="H84" s="80"/>
      <c r="I84" s="80"/>
      <c r="J84" s="80"/>
      <c r="K84" s="139"/>
      <c r="L84" s="90"/>
      <c r="M84" s="337"/>
      <c r="O84" s="337"/>
      <c r="P84" s="337"/>
      <c r="R84" s="46"/>
      <c r="T84" s="46"/>
      <c r="V84" s="46"/>
      <c r="W84" s="46"/>
      <c r="X84" s="82"/>
      <c r="Y84" s="82"/>
      <c r="Z84" s="82"/>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92"/>
    </row>
    <row r="85" spans="1:54">
      <c r="A85" s="337"/>
      <c r="C85" s="337"/>
      <c r="D85" s="337"/>
      <c r="E85" s="80"/>
      <c r="F85" s="80"/>
      <c r="G85" s="80"/>
      <c r="H85" s="80"/>
      <c r="I85" s="80"/>
      <c r="J85" s="80"/>
      <c r="K85" s="139"/>
      <c r="L85" s="90"/>
      <c r="M85" s="337"/>
      <c r="O85" s="337"/>
      <c r="P85" s="337"/>
      <c r="R85" s="46"/>
      <c r="T85" s="46"/>
      <c r="V85" s="46"/>
      <c r="W85" s="46"/>
      <c r="X85" s="82"/>
      <c r="Y85" s="82"/>
      <c r="Z85" s="82"/>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92"/>
    </row>
    <row r="86" spans="1:54">
      <c r="A86" s="337"/>
      <c r="C86" s="337"/>
      <c r="D86" s="337"/>
      <c r="E86" s="80"/>
      <c r="F86" s="80"/>
      <c r="G86" s="80"/>
      <c r="H86" s="80"/>
      <c r="I86" s="80"/>
      <c r="J86" s="80"/>
      <c r="K86" s="139"/>
      <c r="L86" s="90"/>
      <c r="M86" s="337"/>
      <c r="O86" s="337"/>
      <c r="P86" s="337"/>
      <c r="R86" s="46"/>
      <c r="T86" s="46"/>
      <c r="V86" s="46"/>
      <c r="W86" s="46"/>
      <c r="X86" s="82"/>
      <c r="Y86" s="82"/>
      <c r="Z86" s="82"/>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c r="AY86" s="337"/>
      <c r="AZ86" s="337"/>
      <c r="BA86" s="337"/>
      <c r="BB86" s="92"/>
    </row>
    <row r="87" spans="1:54">
      <c r="A87" s="337"/>
      <c r="C87" s="337"/>
      <c r="D87" s="337"/>
      <c r="E87" s="80"/>
      <c r="F87" s="80"/>
      <c r="G87" s="80"/>
      <c r="H87" s="80"/>
      <c r="I87" s="80"/>
      <c r="J87" s="80"/>
      <c r="K87" s="139"/>
      <c r="L87" s="90"/>
      <c r="M87" s="337"/>
      <c r="O87" s="337"/>
      <c r="P87" s="337"/>
      <c r="R87" s="46"/>
      <c r="T87" s="46"/>
      <c r="V87" s="46"/>
      <c r="W87" s="46"/>
      <c r="X87" s="82"/>
      <c r="Y87" s="82"/>
      <c r="Z87" s="82"/>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c r="AY87" s="337"/>
      <c r="AZ87" s="337"/>
      <c r="BA87" s="337"/>
      <c r="BB87" s="92"/>
    </row>
    <row r="88" spans="1:54">
      <c r="A88" s="337"/>
      <c r="C88" s="337"/>
      <c r="D88" s="337"/>
      <c r="E88" s="80"/>
      <c r="F88" s="80"/>
      <c r="G88" s="80"/>
      <c r="H88" s="80"/>
      <c r="I88" s="80"/>
      <c r="J88" s="80"/>
      <c r="K88" s="139"/>
      <c r="L88" s="90"/>
      <c r="M88" s="337"/>
      <c r="O88" s="337"/>
      <c r="P88" s="337"/>
      <c r="R88" s="46"/>
      <c r="T88" s="46"/>
      <c r="V88" s="46"/>
      <c r="W88" s="46"/>
      <c r="X88" s="82"/>
      <c r="Y88" s="82"/>
      <c r="Z88" s="82"/>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7"/>
      <c r="BA88" s="337"/>
      <c r="BB88" s="92"/>
    </row>
    <row r="89" spans="1:54">
      <c r="E89" s="3"/>
      <c r="F89" s="3"/>
      <c r="G89" s="3"/>
      <c r="H89" s="3"/>
      <c r="I89" s="3"/>
      <c r="J89" s="3"/>
      <c r="K89" s="140"/>
      <c r="L89" s="7"/>
      <c r="BB89" s="92"/>
    </row>
    <row r="90" spans="1:54">
      <c r="E90" s="3"/>
      <c r="F90" s="3"/>
      <c r="G90" s="3"/>
      <c r="H90" s="3"/>
      <c r="I90" s="3"/>
      <c r="J90" s="3"/>
      <c r="K90" s="140"/>
      <c r="L90" s="7"/>
    </row>
    <row r="91" spans="1:54">
      <c r="E91" s="3"/>
      <c r="F91" s="3"/>
      <c r="G91" s="3"/>
      <c r="H91" s="3"/>
      <c r="I91" s="3"/>
      <c r="J91" s="3"/>
      <c r="K91" s="140"/>
      <c r="L91" s="7"/>
    </row>
    <row r="92" spans="1:54">
      <c r="E92" s="3"/>
      <c r="F92" s="3"/>
      <c r="G92" s="3"/>
      <c r="H92" s="3"/>
      <c r="I92" s="3"/>
      <c r="J92" s="3"/>
      <c r="K92" s="140"/>
      <c r="L92" s="7"/>
    </row>
    <row r="93" spans="1:54">
      <c r="E93" s="8"/>
      <c r="F93" s="8"/>
      <c r="G93" s="8"/>
      <c r="H93" s="8"/>
      <c r="I93" s="8"/>
      <c r="J93" s="8"/>
    </row>
    <row r="94" spans="1:54">
      <c r="E94" s="8"/>
      <c r="F94" s="8"/>
      <c r="G94" s="8"/>
      <c r="H94" s="8"/>
      <c r="I94" s="8"/>
      <c r="J94" s="8"/>
    </row>
    <row r="95" spans="1:54">
      <c r="E95" s="8"/>
      <c r="F95" s="8"/>
      <c r="G95" s="8"/>
      <c r="H95" s="8"/>
      <c r="I95" s="8"/>
      <c r="J95" s="8"/>
    </row>
  </sheetData>
  <sheetProtection algorithmName="SHA-512" hashValue="gl7RQ8VWcRfUtAbE9U0HiBYu6dkcC0GFbDp+6882yX5bYA3s/KVTKbCpu04HRwwXauznyfgD3Y9W8lUjEtunqQ==" saltValue="jdDwO3+SUr/U9E2h6RY3jA==" spinCount="100000" sheet="1" objects="1" scenarios="1"/>
  <mergeCells count="43">
    <mergeCell ref="AA7:AB7"/>
    <mergeCell ref="AI7:AO8"/>
    <mergeCell ref="C8:D8"/>
    <mergeCell ref="C9:D9"/>
    <mergeCell ref="AI9:AO11"/>
    <mergeCell ref="C25:D25"/>
    <mergeCell ref="C26:D27"/>
    <mergeCell ref="C18:D18"/>
    <mergeCell ref="C2:I2"/>
    <mergeCell ref="O4:O5"/>
    <mergeCell ref="C13:D13"/>
    <mergeCell ref="C14:D14"/>
    <mergeCell ref="C15:D15"/>
    <mergeCell ref="C16:D16"/>
    <mergeCell ref="C17:D17"/>
    <mergeCell ref="C19:D19"/>
    <mergeCell ref="C20:D20"/>
    <mergeCell ref="C21:D21"/>
    <mergeCell ref="C23:D23"/>
    <mergeCell ref="C24:D24"/>
    <mergeCell ref="G26:G27"/>
    <mergeCell ref="I26:I27"/>
    <mergeCell ref="C29:D29"/>
    <mergeCell ref="C30:D30"/>
    <mergeCell ref="M43:M44"/>
    <mergeCell ref="C31:D31"/>
    <mergeCell ref="O43:V44"/>
    <mergeCell ref="C32:D32"/>
    <mergeCell ref="C36:D36"/>
    <mergeCell ref="C37:D37"/>
    <mergeCell ref="C38:D38"/>
    <mergeCell ref="C39:D39"/>
    <mergeCell ref="M39:M40"/>
    <mergeCell ref="O39:V40"/>
    <mergeCell ref="C40:D40"/>
    <mergeCell ref="C41:D41"/>
    <mergeCell ref="C42:D42"/>
    <mergeCell ref="O42:V42"/>
    <mergeCell ref="O45:V45"/>
    <mergeCell ref="C46:D46"/>
    <mergeCell ref="M46:V47"/>
    <mergeCell ref="C47:D47"/>
    <mergeCell ref="C48:D48"/>
  </mergeCells>
  <dataValidations count="9">
    <dataValidation allowBlank="1" showErrorMessage="1" promptTitle="EN 15804:2012" prompt="Sustainability of construction works - Environmental product declarations - core rules for the product category of construction products, BSi" sqref="C42:D42" xr:uid="{0128DC61-5A2D-46BD-AF59-BA9A096B5AE7}"/>
    <dataValidation allowBlank="1" showErrorMessage="1" sqref="C48:D48" xr:uid="{A9CEF758-CE4A-4F3E-A25F-0D02B1A4BBA6}"/>
    <dataValidation allowBlank="1" showErrorMessage="1" promptTitle="CEN/TR 15941:2010" prompt="Sustainability of construction works - Environmental product declarations - Methodology for selection and use of generic data, BSi" sqref="C31:D31" xr:uid="{3A68F42A-1658-49C5-94AB-D6C0DD2C6790}"/>
    <dataValidation allowBlank="1" showInputMessage="1" showErrorMessage="1" promptTitle="EN 15804:2012" prompt="Sustainability of construction works - Environmental product declarations - core rules for the product category of construction products, BSi" sqref="C41:D41" xr:uid="{C3B10619-9141-4671-8C09-B36F4A68EFD9}"/>
    <dataValidation allowBlank="1" showInputMessage="1" showErrorMessage="1" promptTitle="EN 15978:2011" prompt="Sustainability of construction works - assessment of environmental performance of buildings - calculation method, BSi" sqref="C26" xr:uid="{3CC1A189-9179-4E72-8CA8-4541A36D463C}"/>
    <dataValidation allowBlank="1" showInputMessage="1" showErrorMessage="1" promptTitle="ISO 14040 &amp; ISO 14044:2006" prompt="Environmental management - Life cycle assessment - Principles and framework &amp; Environmental management - Life cycle assessment - Requirements and guidelines, BSi" sqref="C37:D38" xr:uid="{72627A5D-AC6D-4784-A24F-6A7DCF2A2227}"/>
    <dataValidation allowBlank="1" showInputMessage="1" showErrorMessage="1" promptTitle="ISO 21930:2007" prompt="Sustainability in building construction- Environmental declaration of building products, BSi" sqref="C40:D40" xr:uid="{3D49F509-D19A-43C3-8B62-23B6EE3360A2}"/>
    <dataValidation type="list" allowBlank="1" showInputMessage="1" showErrorMessage="1" sqref="N42:V42" xr:uid="{44DAB904-B3AB-4E9D-842D-A795FFB0B581}">
      <formula1>"Industrial, All others"</formula1>
    </dataValidation>
    <dataValidation type="list" allowBlank="1" showInputMessage="1" showErrorMessage="1" sqref="V26:V32 I36:I38 I30:I32 I13:I17 I24:I26 I7:I9 R26:R32 R34:R35 V34:V35 R8:R24 V8:V24 I46:I48 I40:I42" xr:uid="{3177DA30-5F71-4D6A-8F1B-DAAE3F0DC30A}">
      <formula1>"Y, N"</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3D6864"/>
    <pageSetUpPr fitToPage="1"/>
  </sheetPr>
  <dimension ref="A1:BB113"/>
  <sheetViews>
    <sheetView showGridLines="0" topLeftCell="B8" zoomScale="80" zoomScaleNormal="80" workbookViewId="0">
      <selection activeCell="I40" sqref="I40"/>
    </sheetView>
  </sheetViews>
  <sheetFormatPr defaultColWidth="9.140625" defaultRowHeight="15"/>
  <cols>
    <col min="1" max="1" width="4.28515625" style="6" hidden="1" customWidth="1"/>
    <col min="2" max="2" width="4.28515625" style="45"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45" customWidth="1"/>
    <col min="15" max="15" width="5.7109375" style="6" customWidth="1"/>
    <col min="16" max="16" width="5.7109375" style="6" hidden="1" customWidth="1"/>
    <col min="17" max="17" width="0.5703125" style="45" customWidth="1"/>
    <col min="18" max="18" width="9" style="5" customWidth="1"/>
    <col min="19" max="19" width="0.5703125" style="45" customWidth="1"/>
    <col min="20" max="20" width="7.7109375" style="5" bestFit="1" customWidth="1"/>
    <col min="21" max="21" width="0.5703125" style="45"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45"/>
      <c r="D1" s="45"/>
      <c r="E1" s="45"/>
      <c r="F1" s="45"/>
      <c r="G1" s="45"/>
      <c r="H1" s="45"/>
      <c r="I1" s="45"/>
      <c r="J1" s="45"/>
      <c r="K1" s="37"/>
      <c r="L1" s="45"/>
      <c r="M1" s="45"/>
      <c r="O1" s="45"/>
      <c r="P1" s="45"/>
      <c r="R1" s="46"/>
      <c r="T1" s="46"/>
      <c r="V1" s="46"/>
      <c r="W1" s="46"/>
      <c r="X1" s="82"/>
      <c r="Y1" s="82"/>
      <c r="Z1" s="82"/>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row>
    <row r="2" spans="1:53" ht="38.25" customHeight="1">
      <c r="C2" s="862" t="s">
        <v>197</v>
      </c>
      <c r="D2" s="862"/>
      <c r="E2" s="862"/>
      <c r="F2" s="862"/>
      <c r="G2" s="862"/>
      <c r="H2" s="862"/>
      <c r="I2" s="862"/>
      <c r="J2" s="45"/>
      <c r="K2" s="137"/>
      <c r="L2" s="95"/>
      <c r="M2" s="95"/>
      <c r="N2" s="95"/>
      <c r="O2" s="95"/>
      <c r="P2" s="95"/>
      <c r="Q2" s="95"/>
      <c r="R2" s="95"/>
      <c r="S2" s="95"/>
      <c r="T2" s="95"/>
      <c r="U2" s="95"/>
      <c r="V2" s="95"/>
      <c r="W2" s="46"/>
      <c r="X2" s="82"/>
      <c r="Y2" s="82"/>
      <c r="Z2" s="82"/>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row>
    <row r="3" spans="1:53">
      <c r="C3" s="45"/>
      <c r="D3" s="45"/>
      <c r="E3" s="45"/>
      <c r="F3" s="45"/>
      <c r="G3" s="45"/>
      <c r="H3" s="45"/>
      <c r="I3" s="45"/>
      <c r="J3" s="45"/>
      <c r="K3" s="37"/>
      <c r="L3" s="45"/>
      <c r="M3" s="45"/>
      <c r="O3" s="45"/>
      <c r="P3" s="45"/>
      <c r="R3" s="46"/>
      <c r="T3" s="46"/>
      <c r="V3" s="46"/>
      <c r="W3" s="46"/>
      <c r="X3" s="82"/>
      <c r="Y3" s="82"/>
      <c r="Z3" s="82"/>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row>
    <row r="4" spans="1:53" customFormat="1" ht="21">
      <c r="B4" s="45"/>
      <c r="C4" s="52" t="s">
        <v>67</v>
      </c>
      <c r="D4" s="45"/>
      <c r="E4" s="45"/>
      <c r="F4" s="45"/>
      <c r="G4" s="45"/>
      <c r="H4" s="45"/>
      <c r="I4" s="45"/>
      <c r="J4" s="45"/>
      <c r="K4" s="37"/>
      <c r="L4" s="45"/>
      <c r="M4" s="52" t="s">
        <v>66</v>
      </c>
      <c r="N4" s="32"/>
      <c r="O4" s="872" t="s">
        <v>47</v>
      </c>
      <c r="P4" s="32"/>
      <c r="Q4" s="32"/>
      <c r="R4" s="33"/>
      <c r="S4" s="32"/>
      <c r="T4" s="33"/>
      <c r="U4" s="32"/>
      <c r="V4" s="33"/>
      <c r="W4" s="38"/>
      <c r="X4" s="82"/>
      <c r="Y4" s="82"/>
      <c r="Z4" s="82"/>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row>
    <row r="5" spans="1:53" customFormat="1" ht="86.25" customHeight="1" thickBot="1">
      <c r="A5" s="13" t="s">
        <v>29</v>
      </c>
      <c r="B5" s="88"/>
      <c r="C5" s="114" t="s">
        <v>54</v>
      </c>
      <c r="D5" s="115" t="s">
        <v>38</v>
      </c>
      <c r="E5" s="53"/>
      <c r="F5" s="36"/>
      <c r="G5" s="116" t="s">
        <v>52</v>
      </c>
      <c r="H5" s="36"/>
      <c r="I5" s="113" t="s">
        <v>75</v>
      </c>
      <c r="J5" s="87" t="s">
        <v>53</v>
      </c>
      <c r="K5" s="143" t="s">
        <v>76</v>
      </c>
      <c r="L5" s="88" t="s">
        <v>29</v>
      </c>
      <c r="M5" s="34"/>
      <c r="N5" s="35"/>
      <c r="O5" s="873"/>
      <c r="P5" s="35" t="s">
        <v>55</v>
      </c>
      <c r="Q5" s="35"/>
      <c r="R5" s="117" t="s">
        <v>48</v>
      </c>
      <c r="S5" s="35"/>
      <c r="T5" s="116" t="s">
        <v>52</v>
      </c>
      <c r="U5" s="35"/>
      <c r="V5" s="113" t="s">
        <v>51</v>
      </c>
      <c r="W5" s="89"/>
      <c r="X5" s="84"/>
      <c r="Y5" s="84"/>
      <c r="Z5" s="84"/>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row>
    <row r="6" spans="1:53" customFormat="1" ht="18.75">
      <c r="A6" s="4">
        <v>2</v>
      </c>
      <c r="B6" s="93"/>
      <c r="C6" s="62" t="s">
        <v>39</v>
      </c>
      <c r="D6" s="45"/>
      <c r="E6" s="45"/>
      <c r="F6" s="40"/>
      <c r="G6" s="118" t="s">
        <v>2</v>
      </c>
      <c r="H6" s="40"/>
      <c r="I6" s="40"/>
      <c r="J6" s="9"/>
      <c r="K6" s="144"/>
      <c r="L6" s="15">
        <v>1</v>
      </c>
      <c r="M6" s="51" t="s">
        <v>78</v>
      </c>
      <c r="N6" s="37"/>
      <c r="O6" s="37"/>
      <c r="P6" s="37"/>
      <c r="Q6" s="37"/>
      <c r="R6" s="38"/>
      <c r="S6" s="37"/>
      <c r="T6" s="38"/>
      <c r="U6" s="37"/>
      <c r="V6" s="39"/>
      <c r="W6" s="16"/>
      <c r="X6" s="83"/>
      <c r="Y6" s="83"/>
      <c r="Z6" s="8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row>
    <row r="7" spans="1:53" customFormat="1" ht="18" customHeight="1">
      <c r="B7" s="45"/>
      <c r="C7" s="61" t="s">
        <v>1</v>
      </c>
      <c r="D7" s="94" t="s">
        <v>21</v>
      </c>
      <c r="E7" s="11">
        <v>1</v>
      </c>
      <c r="F7" s="67"/>
      <c r="G7" s="103">
        <f>E7*$A$6</f>
        <v>2</v>
      </c>
      <c r="H7" s="67"/>
      <c r="I7" s="109" t="s">
        <v>50</v>
      </c>
      <c r="J7" s="9">
        <f>IF(I7="Y",G7,0)</f>
        <v>0</v>
      </c>
      <c r="K7" s="145">
        <f>IF(I7="Y",1,0)</f>
        <v>0</v>
      </c>
      <c r="M7" s="62" t="s">
        <v>24</v>
      </c>
      <c r="N7" s="41"/>
      <c r="O7" s="41"/>
      <c r="P7" s="41"/>
      <c r="Q7" s="41"/>
      <c r="R7" s="38"/>
      <c r="S7" s="41"/>
      <c r="T7" s="118" t="s">
        <v>2</v>
      </c>
      <c r="U7" s="41"/>
      <c r="V7" s="39"/>
      <c r="W7" s="16"/>
      <c r="X7" s="82"/>
      <c r="Y7" s="82"/>
      <c r="Z7" s="82"/>
      <c r="AA7" s="848" t="s">
        <v>76</v>
      </c>
      <c r="AB7" s="848"/>
      <c r="AC7" s="45"/>
      <c r="AD7" s="45"/>
      <c r="AE7" s="45"/>
      <c r="AF7" s="45"/>
      <c r="AG7" s="45"/>
      <c r="AH7" s="45"/>
      <c r="AI7" s="809" t="s">
        <v>170</v>
      </c>
      <c r="AJ7" s="809"/>
      <c r="AK7" s="809"/>
      <c r="AL7" s="809"/>
      <c r="AM7" s="809"/>
      <c r="AN7" s="809"/>
      <c r="AO7" s="809"/>
      <c r="AP7" s="45"/>
      <c r="AQ7" s="45"/>
      <c r="AR7" s="45"/>
      <c r="AS7" s="45"/>
      <c r="AT7" s="45"/>
      <c r="AU7" s="45"/>
      <c r="AV7" s="45"/>
      <c r="AW7" s="45"/>
      <c r="AX7" s="45"/>
      <c r="AY7" s="45"/>
      <c r="AZ7" s="45"/>
      <c r="BA7" s="45"/>
    </row>
    <row r="8" spans="1:53" customFormat="1" ht="15.6" customHeight="1">
      <c r="B8" s="45"/>
      <c r="C8" s="820" t="s">
        <v>68</v>
      </c>
      <c r="D8" s="821"/>
      <c r="E8" s="9">
        <v>1</v>
      </c>
      <c r="F8" s="67"/>
      <c r="G8" s="103">
        <f>E8*$A$6</f>
        <v>2</v>
      </c>
      <c r="H8" s="67"/>
      <c r="I8" s="109" t="s">
        <v>50</v>
      </c>
      <c r="J8" s="9">
        <f>IF(I8="Y",G8,0)</f>
        <v>0</v>
      </c>
      <c r="K8" s="146"/>
      <c r="L8" s="1"/>
      <c r="M8" s="657" t="s">
        <v>23</v>
      </c>
      <c r="N8" s="66"/>
      <c r="O8" s="112" t="s">
        <v>21</v>
      </c>
      <c r="P8" s="64">
        <v>2</v>
      </c>
      <c r="Q8" s="66"/>
      <c r="R8" s="111" t="s">
        <v>49</v>
      </c>
      <c r="S8" s="66"/>
      <c r="T8" s="108">
        <f t="shared" ref="T8:T23" si="0">IF(R8="Y",P8*$L$6,"")</f>
        <v>2</v>
      </c>
      <c r="U8" s="66"/>
      <c r="V8" s="109" t="s">
        <v>50</v>
      </c>
      <c r="W8" s="18">
        <f t="shared" ref="W8:W23" si="1">IF(V8="Y", T8, 0)</f>
        <v>0</v>
      </c>
      <c r="X8" s="82">
        <f>IF(OR(R8="N",W8&gt;0),1,0)</f>
        <v>0</v>
      </c>
      <c r="Y8" s="82"/>
      <c r="Z8" s="82"/>
      <c r="AA8" s="134">
        <f>K7</f>
        <v>0</v>
      </c>
      <c r="AB8" s="45"/>
      <c r="AC8" s="45"/>
      <c r="AD8" s="45"/>
      <c r="AE8" s="45"/>
      <c r="AF8" s="45"/>
      <c r="AG8" s="45"/>
      <c r="AH8" s="45"/>
      <c r="AI8" s="809"/>
      <c r="AJ8" s="809"/>
      <c r="AK8" s="809"/>
      <c r="AL8" s="809"/>
      <c r="AM8" s="809"/>
      <c r="AN8" s="809"/>
      <c r="AO8" s="809"/>
      <c r="AP8" s="45"/>
      <c r="AQ8" s="45"/>
      <c r="AR8" s="45"/>
      <c r="AS8" s="45"/>
      <c r="AT8" s="45"/>
      <c r="AU8" s="45"/>
      <c r="AV8" s="45"/>
      <c r="AW8" s="45"/>
      <c r="AX8" s="45"/>
      <c r="AY8" s="45"/>
      <c r="AZ8" s="45"/>
      <c r="BA8" s="45"/>
    </row>
    <row r="9" spans="1:53" customFormat="1" ht="15.75">
      <c r="B9" s="45"/>
      <c r="C9" s="858" t="s">
        <v>69</v>
      </c>
      <c r="D9" s="858"/>
      <c r="E9" s="9">
        <v>2</v>
      </c>
      <c r="F9" s="67"/>
      <c r="G9" s="103">
        <f>E9*$A$6</f>
        <v>4</v>
      </c>
      <c r="H9" s="67"/>
      <c r="I9" s="109" t="s">
        <v>50</v>
      </c>
      <c r="J9" s="9">
        <f>IF(I9="Y",G9,0)</f>
        <v>0</v>
      </c>
      <c r="K9" s="146"/>
      <c r="L9" s="1"/>
      <c r="M9" s="657" t="s">
        <v>9</v>
      </c>
      <c r="N9" s="67"/>
      <c r="O9" s="112" t="s">
        <v>21</v>
      </c>
      <c r="P9" s="64">
        <v>2</v>
      </c>
      <c r="Q9" s="67"/>
      <c r="R9" s="111" t="s">
        <v>49</v>
      </c>
      <c r="S9" s="67"/>
      <c r="T9" s="108">
        <f t="shared" si="0"/>
        <v>2</v>
      </c>
      <c r="U9" s="67"/>
      <c r="V9" s="109" t="s">
        <v>50</v>
      </c>
      <c r="W9" s="18">
        <f t="shared" si="1"/>
        <v>0</v>
      </c>
      <c r="X9" s="82">
        <f>IF(OR(R9="N",W9&gt;0),1,0)</f>
        <v>0</v>
      </c>
      <c r="Y9" s="82"/>
      <c r="Z9" s="81"/>
      <c r="AA9" s="133">
        <f>K13</f>
        <v>0</v>
      </c>
      <c r="AB9" s="45"/>
      <c r="AC9" s="45"/>
      <c r="AD9" s="45"/>
      <c r="AE9" s="45"/>
      <c r="AF9" s="45"/>
      <c r="AG9" s="45"/>
      <c r="AH9" s="45"/>
      <c r="AI9" s="810" t="s">
        <v>171</v>
      </c>
      <c r="AJ9" s="810"/>
      <c r="AK9" s="810"/>
      <c r="AL9" s="810"/>
      <c r="AM9" s="810"/>
      <c r="AN9" s="810"/>
      <c r="AO9" s="810"/>
      <c r="AP9" s="45"/>
      <c r="AQ9" s="45"/>
      <c r="AR9" s="45"/>
      <c r="AS9" s="45"/>
      <c r="AT9" s="45"/>
      <c r="AU9" s="45"/>
      <c r="AV9" s="45"/>
      <c r="AW9" s="45"/>
      <c r="AX9" s="45"/>
      <c r="AY9" s="45"/>
      <c r="AZ9" s="45"/>
      <c r="BA9" s="45"/>
    </row>
    <row r="10" spans="1:53" customFormat="1" ht="15.75">
      <c r="B10" s="45"/>
      <c r="C10" s="45"/>
      <c r="D10" s="120" t="s">
        <v>56</v>
      </c>
      <c r="E10" s="60"/>
      <c r="F10" s="58"/>
      <c r="G10" s="121">
        <f>SUM(G7:G9)</f>
        <v>8</v>
      </c>
      <c r="H10" s="58"/>
      <c r="I10" s="122">
        <f>SUM(J7:J9)</f>
        <v>0</v>
      </c>
      <c r="J10" s="12"/>
      <c r="K10" s="146"/>
      <c r="L10" s="1"/>
      <c r="M10" s="657" t="s">
        <v>6</v>
      </c>
      <c r="N10" s="67"/>
      <c r="O10" s="664"/>
      <c r="P10" s="64">
        <v>2</v>
      </c>
      <c r="Q10" s="67"/>
      <c r="R10" s="111" t="s">
        <v>49</v>
      </c>
      <c r="S10" s="67"/>
      <c r="T10" s="108">
        <f t="shared" si="0"/>
        <v>2</v>
      </c>
      <c r="U10" s="67"/>
      <c r="V10" s="110" t="s">
        <v>50</v>
      </c>
      <c r="W10" s="18">
        <f t="shared" si="1"/>
        <v>0</v>
      </c>
      <c r="X10" s="82"/>
      <c r="Y10" s="82"/>
      <c r="Z10" s="81"/>
      <c r="AA10" s="133">
        <f>K24</f>
        <v>0</v>
      </c>
      <c r="AB10" s="45"/>
      <c r="AC10" s="45"/>
      <c r="AD10" s="45"/>
      <c r="AE10" s="45"/>
      <c r="AF10" s="45"/>
      <c r="AG10" s="45"/>
      <c r="AH10" s="45"/>
      <c r="AI10" s="810"/>
      <c r="AJ10" s="810"/>
      <c r="AK10" s="810"/>
      <c r="AL10" s="810"/>
      <c r="AM10" s="810"/>
      <c r="AN10" s="810"/>
      <c r="AO10" s="810"/>
      <c r="AP10" s="45"/>
      <c r="AQ10" s="45"/>
      <c r="AR10" s="45"/>
      <c r="AS10" s="45"/>
      <c r="AT10" s="45"/>
      <c r="AU10" s="45"/>
      <c r="AV10" s="45"/>
      <c r="AW10" s="45"/>
      <c r="AX10" s="45"/>
      <c r="AY10" s="45"/>
      <c r="AZ10" s="45"/>
      <c r="BA10" s="45"/>
    </row>
    <row r="11" spans="1:53" customFormat="1" ht="15.75">
      <c r="B11" s="45"/>
      <c r="C11" s="92"/>
      <c r="D11" s="92"/>
      <c r="E11" s="92"/>
      <c r="F11" s="92"/>
      <c r="G11" s="92"/>
      <c r="H11" s="92"/>
      <c r="I11" s="92"/>
      <c r="J11" s="92"/>
      <c r="K11" s="146"/>
      <c r="L11" s="1"/>
      <c r="M11" s="657" t="s">
        <v>14</v>
      </c>
      <c r="N11" s="67"/>
      <c r="O11" s="112" t="s">
        <v>21</v>
      </c>
      <c r="P11" s="64">
        <v>2</v>
      </c>
      <c r="Q11" s="67"/>
      <c r="R11" s="111" t="s">
        <v>49</v>
      </c>
      <c r="S11" s="67"/>
      <c r="T11" s="108">
        <f t="shared" si="0"/>
        <v>2</v>
      </c>
      <c r="U11" s="67"/>
      <c r="V11" s="109" t="s">
        <v>50</v>
      </c>
      <c r="W11" s="18">
        <f t="shared" si="1"/>
        <v>0</v>
      </c>
      <c r="X11" s="82">
        <f>IF(OR(R11="N",W11&gt;0),1,0)</f>
        <v>0</v>
      </c>
      <c r="Y11" s="82"/>
      <c r="Z11" s="81"/>
      <c r="AA11" s="133">
        <f>SUM(K30:K32)</f>
        <v>0</v>
      </c>
      <c r="AB11" s="45"/>
      <c r="AC11" s="45"/>
      <c r="AD11" s="45"/>
      <c r="AE11" s="45"/>
      <c r="AF11" s="45"/>
      <c r="AG11" s="93" t="s">
        <v>77</v>
      </c>
      <c r="AH11" s="45"/>
      <c r="AI11" s="810"/>
      <c r="AJ11" s="810"/>
      <c r="AK11" s="810"/>
      <c r="AL11" s="810"/>
      <c r="AM11" s="810"/>
      <c r="AN11" s="810"/>
      <c r="AO11" s="810"/>
      <c r="AP11" s="45"/>
      <c r="AQ11" s="45"/>
      <c r="AR11" s="45"/>
      <c r="AS11" s="45"/>
      <c r="AT11" s="45"/>
      <c r="AU11" s="45"/>
      <c r="AV11" s="45"/>
      <c r="AW11" s="45"/>
      <c r="AX11" s="45"/>
      <c r="AY11" s="45"/>
      <c r="AZ11" s="45"/>
      <c r="BA11" s="45"/>
    </row>
    <row r="12" spans="1:53" customFormat="1" ht="18.75">
      <c r="A12" s="4">
        <v>2</v>
      </c>
      <c r="B12" s="93"/>
      <c r="C12" s="62" t="s">
        <v>70</v>
      </c>
      <c r="D12" s="54"/>
      <c r="E12" s="45"/>
      <c r="F12" s="43"/>
      <c r="G12" s="119" t="s">
        <v>3</v>
      </c>
      <c r="H12" s="43"/>
      <c r="I12" s="50"/>
      <c r="J12" s="9"/>
      <c r="K12" s="146"/>
      <c r="L12" s="1"/>
      <c r="M12" s="657" t="s">
        <v>22</v>
      </c>
      <c r="N12" s="67"/>
      <c r="O12" s="664"/>
      <c r="P12" s="64">
        <v>2</v>
      </c>
      <c r="Q12" s="67"/>
      <c r="R12" s="111" t="s">
        <v>49</v>
      </c>
      <c r="S12" s="67"/>
      <c r="T12" s="108">
        <f t="shared" si="0"/>
        <v>2</v>
      </c>
      <c r="U12" s="67"/>
      <c r="V12" s="110" t="s">
        <v>50</v>
      </c>
      <c r="W12" s="18">
        <f t="shared" si="1"/>
        <v>0</v>
      </c>
      <c r="X12" s="82"/>
      <c r="Y12" s="82"/>
      <c r="Z12" s="81"/>
      <c r="AA12" s="133">
        <f>SUM(K36:K42)</f>
        <v>0</v>
      </c>
      <c r="AB12" s="45"/>
      <c r="AC12" s="45"/>
      <c r="AD12" s="45"/>
      <c r="AE12" s="45"/>
      <c r="AF12" s="45"/>
      <c r="AG12" s="45"/>
      <c r="AH12" s="45"/>
      <c r="AI12" s="337"/>
      <c r="AJ12" s="337"/>
      <c r="AK12" s="337"/>
      <c r="AL12" s="337"/>
      <c r="AM12" s="337"/>
      <c r="AN12" s="337"/>
      <c r="AO12" s="337"/>
      <c r="AP12" s="45"/>
      <c r="AQ12" s="45"/>
      <c r="AR12" s="45"/>
      <c r="AS12" s="45"/>
      <c r="AT12" s="45"/>
      <c r="AU12" s="45"/>
      <c r="AV12" s="45"/>
      <c r="AW12" s="45"/>
      <c r="AX12" s="45"/>
      <c r="AY12" s="45"/>
      <c r="AZ12" s="45"/>
      <c r="BA12" s="45"/>
    </row>
    <row r="13" spans="1:53" customFormat="1" ht="15.75">
      <c r="B13" s="45"/>
      <c r="C13" s="850" t="s">
        <v>4</v>
      </c>
      <c r="D13" s="850"/>
      <c r="E13" s="100">
        <v>1</v>
      </c>
      <c r="F13" s="76"/>
      <c r="G13" s="104">
        <f>E13*$A$12</f>
        <v>2</v>
      </c>
      <c r="H13" s="76"/>
      <c r="I13" s="109" t="s">
        <v>50</v>
      </c>
      <c r="J13" s="9">
        <f>IF(I13="Y",G13,0)</f>
        <v>0</v>
      </c>
      <c r="K13" s="145">
        <f>IF(OR(J13,J14,J15,J16,J17&gt;0),1,0)</f>
        <v>0</v>
      </c>
      <c r="M13" s="657" t="s">
        <v>36</v>
      </c>
      <c r="N13" s="67"/>
      <c r="O13" s="112" t="s">
        <v>21</v>
      </c>
      <c r="P13" s="64">
        <v>2</v>
      </c>
      <c r="Q13" s="67"/>
      <c r="R13" s="111" t="s">
        <v>49</v>
      </c>
      <c r="S13" s="67"/>
      <c r="T13" s="108">
        <f t="shared" si="0"/>
        <v>2</v>
      </c>
      <c r="U13" s="67"/>
      <c r="V13" s="109" t="s">
        <v>50</v>
      </c>
      <c r="W13" s="18">
        <f t="shared" si="1"/>
        <v>0</v>
      </c>
      <c r="X13" s="82">
        <f>IF(OR(R13="N",W13&gt;0),1,0)</f>
        <v>0</v>
      </c>
      <c r="Y13" s="82"/>
      <c r="Z13" s="81"/>
      <c r="AA13" s="133">
        <f>SUM(K46:K48)</f>
        <v>0</v>
      </c>
      <c r="AB13" s="45"/>
      <c r="AC13" s="45"/>
      <c r="AD13" s="45"/>
      <c r="AE13" s="45"/>
      <c r="AF13" s="45"/>
      <c r="AG13" s="45"/>
      <c r="AH13" s="45"/>
      <c r="AI13" s="337"/>
      <c r="AJ13" s="337"/>
      <c r="AK13" s="337"/>
      <c r="AL13" s="337"/>
      <c r="AM13" s="337"/>
      <c r="AN13" s="337"/>
      <c r="AO13" s="337"/>
      <c r="AP13" s="45"/>
      <c r="AQ13" s="45"/>
      <c r="AR13" s="45"/>
      <c r="AS13" s="45"/>
      <c r="AT13" s="45"/>
      <c r="AU13" s="45"/>
      <c r="AV13" s="45"/>
      <c r="AW13" s="45"/>
      <c r="AX13" s="45"/>
      <c r="AY13" s="45"/>
      <c r="AZ13" s="45"/>
      <c r="BA13" s="45"/>
    </row>
    <row r="14" spans="1:53" customFormat="1" ht="15.75">
      <c r="B14" s="45"/>
      <c r="C14" s="850" t="s">
        <v>42</v>
      </c>
      <c r="D14" s="850"/>
      <c r="E14" s="100">
        <v>2</v>
      </c>
      <c r="F14" s="76"/>
      <c r="G14" s="104">
        <f>E14*$A$12</f>
        <v>4</v>
      </c>
      <c r="H14" s="76"/>
      <c r="I14" s="109" t="s">
        <v>50</v>
      </c>
      <c r="J14" s="9">
        <f>IF(I14="Y",G14,0)</f>
        <v>0</v>
      </c>
      <c r="K14" s="145"/>
      <c r="M14" s="657" t="s">
        <v>7</v>
      </c>
      <c r="N14" s="67"/>
      <c r="O14" s="664"/>
      <c r="P14" s="64">
        <v>1</v>
      </c>
      <c r="Q14" s="67"/>
      <c r="R14" s="111" t="s">
        <v>49</v>
      </c>
      <c r="S14" s="67"/>
      <c r="T14" s="108">
        <f t="shared" si="0"/>
        <v>1</v>
      </c>
      <c r="U14" s="67"/>
      <c r="V14" s="110" t="s">
        <v>50</v>
      </c>
      <c r="W14" s="18">
        <f t="shared" si="1"/>
        <v>0</v>
      </c>
      <c r="X14" s="82"/>
      <c r="Y14" s="82"/>
      <c r="Z14" s="82"/>
      <c r="AA14" s="133">
        <f>X8</f>
        <v>0</v>
      </c>
      <c r="AB14" s="45"/>
      <c r="AC14" s="45"/>
      <c r="AD14" s="45"/>
      <c r="AE14" s="45"/>
      <c r="AF14" s="45"/>
      <c r="AG14" s="45"/>
      <c r="AH14" s="45"/>
      <c r="AI14" s="337"/>
      <c r="AJ14" s="337"/>
      <c r="AK14" s="337"/>
      <c r="AL14" s="337"/>
      <c r="AM14" s="337"/>
      <c r="AN14" s="337"/>
      <c r="AO14" s="337"/>
      <c r="AP14" s="45"/>
      <c r="AQ14" s="45"/>
      <c r="AR14" s="45"/>
      <c r="AS14" s="45"/>
      <c r="AT14" s="45"/>
      <c r="AU14" s="45"/>
      <c r="AV14" s="45"/>
      <c r="AW14" s="45"/>
      <c r="AX14" s="45"/>
      <c r="AY14" s="45"/>
      <c r="AZ14" s="45"/>
      <c r="BA14" s="45"/>
    </row>
    <row r="15" spans="1:53" customFormat="1" ht="15.75">
      <c r="B15" s="45"/>
      <c r="C15" s="851" t="s">
        <v>5</v>
      </c>
      <c r="D15" s="851"/>
      <c r="E15" s="96">
        <v>3</v>
      </c>
      <c r="F15" s="76"/>
      <c r="G15" s="104">
        <f>E15*$A$12</f>
        <v>6</v>
      </c>
      <c r="H15" s="76"/>
      <c r="I15" s="109" t="s">
        <v>50</v>
      </c>
      <c r="J15" s="9">
        <f>IF(I15="Y",G15,0)</f>
        <v>0</v>
      </c>
      <c r="K15" s="145"/>
      <c r="M15" s="657" t="s">
        <v>41</v>
      </c>
      <c r="N15" s="67"/>
      <c r="O15" s="664"/>
      <c r="P15" s="64">
        <v>1</v>
      </c>
      <c r="Q15" s="67"/>
      <c r="R15" s="111" t="s">
        <v>49</v>
      </c>
      <c r="S15" s="67"/>
      <c r="T15" s="108">
        <f t="shared" si="0"/>
        <v>1</v>
      </c>
      <c r="U15" s="67"/>
      <c r="V15" s="110" t="s">
        <v>50</v>
      </c>
      <c r="W15" s="18">
        <f t="shared" si="1"/>
        <v>0</v>
      </c>
      <c r="X15" s="82"/>
      <c r="Y15" s="82"/>
      <c r="Z15" s="82"/>
      <c r="AA15" s="133">
        <f>X9</f>
        <v>0</v>
      </c>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row>
    <row r="16" spans="1:53" customFormat="1" ht="15.75">
      <c r="A16" s="6"/>
      <c r="B16" s="45"/>
      <c r="C16" s="851" t="s">
        <v>87</v>
      </c>
      <c r="D16" s="851"/>
      <c r="E16" s="101">
        <v>4</v>
      </c>
      <c r="F16" s="6"/>
      <c r="G16" s="105">
        <f>E16*$A$12</f>
        <v>8</v>
      </c>
      <c r="H16" s="6"/>
      <c r="I16" s="110" t="s">
        <v>50</v>
      </c>
      <c r="J16" s="9">
        <f>IF(I16="Y",G16,0)</f>
        <v>0</v>
      </c>
      <c r="K16" s="145"/>
      <c r="M16" s="657" t="s">
        <v>40</v>
      </c>
      <c r="N16" s="67"/>
      <c r="O16" s="664"/>
      <c r="P16" s="64">
        <v>1</v>
      </c>
      <c r="Q16" s="67"/>
      <c r="R16" s="111" t="s">
        <v>49</v>
      </c>
      <c r="S16" s="67"/>
      <c r="T16" s="108">
        <f t="shared" si="0"/>
        <v>1</v>
      </c>
      <c r="U16" s="67"/>
      <c r="V16" s="109" t="s">
        <v>50</v>
      </c>
      <c r="W16" s="18">
        <f t="shared" si="1"/>
        <v>0</v>
      </c>
      <c r="X16" s="82">
        <v>1</v>
      </c>
      <c r="Y16" s="82"/>
      <c r="Z16" s="82"/>
      <c r="AA16" s="133">
        <f>X11</f>
        <v>0</v>
      </c>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row>
    <row r="17" spans="1:53" customFormat="1" ht="15.75">
      <c r="B17" s="45"/>
      <c r="C17" s="867" t="s">
        <v>161</v>
      </c>
      <c r="D17" s="867"/>
      <c r="E17" s="96">
        <v>6</v>
      </c>
      <c r="F17" s="76"/>
      <c r="G17" s="104">
        <f>E17*$A$12</f>
        <v>12</v>
      </c>
      <c r="H17" s="76"/>
      <c r="I17" s="110" t="s">
        <v>50</v>
      </c>
      <c r="J17" s="9">
        <f>IF(I17="Y",G17,0)</f>
        <v>0</v>
      </c>
      <c r="K17" s="145"/>
      <c r="M17" s="657" t="s">
        <v>15</v>
      </c>
      <c r="N17" s="67"/>
      <c r="O17" s="664"/>
      <c r="P17" s="64">
        <v>1</v>
      </c>
      <c r="Q17" s="67"/>
      <c r="R17" s="111" t="s">
        <v>49</v>
      </c>
      <c r="S17" s="67"/>
      <c r="T17" s="108">
        <f t="shared" si="0"/>
        <v>1</v>
      </c>
      <c r="U17" s="67"/>
      <c r="V17" s="110" t="s">
        <v>50</v>
      </c>
      <c r="W17" s="18">
        <f t="shared" si="1"/>
        <v>0</v>
      </c>
      <c r="X17" s="82"/>
      <c r="Y17" s="82"/>
      <c r="Z17" s="82"/>
      <c r="AA17" s="133">
        <f>X13</f>
        <v>0</v>
      </c>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row>
    <row r="18" spans="1:53" customFormat="1" ht="15.75">
      <c r="B18" s="45"/>
      <c r="C18" s="814" t="s">
        <v>72</v>
      </c>
      <c r="D18" s="815"/>
      <c r="E18" s="6"/>
      <c r="F18" s="6"/>
      <c r="G18" s="44"/>
      <c r="H18" s="44"/>
      <c r="I18" s="59"/>
      <c r="J18" s="9"/>
      <c r="K18" s="145"/>
      <c r="M18" s="657" t="s">
        <v>10</v>
      </c>
      <c r="N18" s="67"/>
      <c r="O18" s="112" t="s">
        <v>21</v>
      </c>
      <c r="P18" s="64">
        <v>1</v>
      </c>
      <c r="Q18" s="67"/>
      <c r="R18" s="111" t="s">
        <v>49</v>
      </c>
      <c r="S18" s="67"/>
      <c r="T18" s="108">
        <f t="shared" si="0"/>
        <v>1</v>
      </c>
      <c r="U18" s="67"/>
      <c r="V18" s="109" t="s">
        <v>50</v>
      </c>
      <c r="W18" s="18">
        <f t="shared" si="1"/>
        <v>0</v>
      </c>
      <c r="X18" s="82">
        <f>IF(OR(R18="N",W18&gt;0),1,0)</f>
        <v>0</v>
      </c>
      <c r="Y18" s="82"/>
      <c r="Z18" s="82"/>
      <c r="AA18" s="133">
        <f>X16</f>
        <v>1</v>
      </c>
      <c r="AB18" s="45" t="s">
        <v>115</v>
      </c>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row>
    <row r="19" spans="1:53" customFormat="1" ht="15.75">
      <c r="B19" s="45"/>
      <c r="C19" s="814" t="s">
        <v>73</v>
      </c>
      <c r="D19" s="815"/>
      <c r="E19" s="45"/>
      <c r="F19" s="6"/>
      <c r="G19" s="44"/>
      <c r="H19" s="44"/>
      <c r="I19" s="59"/>
      <c r="J19" s="9"/>
      <c r="K19" s="145"/>
      <c r="M19" s="657" t="s">
        <v>8</v>
      </c>
      <c r="N19" s="67"/>
      <c r="O19" s="112" t="s">
        <v>21</v>
      </c>
      <c r="P19" s="64">
        <v>1</v>
      </c>
      <c r="Q19" s="67"/>
      <c r="R19" s="111" t="s">
        <v>49</v>
      </c>
      <c r="S19" s="67"/>
      <c r="T19" s="108">
        <f t="shared" si="0"/>
        <v>1</v>
      </c>
      <c r="U19" s="67"/>
      <c r="V19" s="109" t="s">
        <v>50</v>
      </c>
      <c r="W19" s="18">
        <f t="shared" si="1"/>
        <v>0</v>
      </c>
      <c r="X19" s="82">
        <f>IF(OR(R19="N",W19&gt;0),1,0)</f>
        <v>0</v>
      </c>
      <c r="Y19" s="82"/>
      <c r="Z19" s="82"/>
      <c r="AA19" s="133">
        <f>X18</f>
        <v>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row>
    <row r="20" spans="1:53" customFormat="1" ht="16.5" thickBot="1">
      <c r="B20" s="45"/>
      <c r="C20" s="814" t="s">
        <v>88</v>
      </c>
      <c r="D20" s="815"/>
      <c r="E20" s="45"/>
      <c r="F20" s="6"/>
      <c r="G20" s="44"/>
      <c r="H20" s="44"/>
      <c r="I20" s="59"/>
      <c r="J20" s="9"/>
      <c r="K20" s="145"/>
      <c r="M20" s="657" t="s">
        <v>37</v>
      </c>
      <c r="N20" s="67"/>
      <c r="O20" s="664"/>
      <c r="P20" s="64">
        <v>1</v>
      </c>
      <c r="Q20" s="67"/>
      <c r="R20" s="111" t="s">
        <v>49</v>
      </c>
      <c r="S20" s="67"/>
      <c r="T20" s="108">
        <f t="shared" si="0"/>
        <v>1</v>
      </c>
      <c r="U20" s="67"/>
      <c r="V20" s="110" t="s">
        <v>50</v>
      </c>
      <c r="W20" s="18">
        <f t="shared" si="1"/>
        <v>0</v>
      </c>
      <c r="X20" s="82"/>
      <c r="Y20" s="82"/>
      <c r="Z20" s="82"/>
      <c r="AA20" s="135">
        <f>X19</f>
        <v>0</v>
      </c>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row>
    <row r="21" spans="1:53" customFormat="1" ht="16.5" thickBot="1">
      <c r="B21" s="45"/>
      <c r="C21" s="816" t="s">
        <v>74</v>
      </c>
      <c r="D21" s="817"/>
      <c r="E21" s="45"/>
      <c r="F21" s="6"/>
      <c r="G21" s="44"/>
      <c r="H21" s="44"/>
      <c r="I21" s="59"/>
      <c r="J21" s="9"/>
      <c r="K21" s="145"/>
      <c r="M21" s="657" t="s">
        <v>59</v>
      </c>
      <c r="N21" s="67"/>
      <c r="O21" s="664"/>
      <c r="P21" s="64">
        <v>0.5</v>
      </c>
      <c r="Q21" s="67"/>
      <c r="R21" s="111" t="s">
        <v>49</v>
      </c>
      <c r="S21" s="67"/>
      <c r="T21" s="108">
        <f t="shared" si="0"/>
        <v>0.5</v>
      </c>
      <c r="U21" s="67"/>
      <c r="V21" s="110" t="s">
        <v>50</v>
      </c>
      <c r="W21" s="18">
        <f t="shared" si="1"/>
        <v>0</v>
      </c>
      <c r="X21" s="82"/>
      <c r="Y21" s="82"/>
      <c r="Z21" s="82"/>
      <c r="AA21" s="132">
        <f>MIN(AA8:AA20)</f>
        <v>0</v>
      </c>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row>
    <row r="22" spans="1:53" customFormat="1" ht="15.75">
      <c r="B22" s="45"/>
      <c r="C22" s="643" t="s">
        <v>157</v>
      </c>
      <c r="D22" s="120" t="s">
        <v>56</v>
      </c>
      <c r="E22" s="45"/>
      <c r="F22" s="58"/>
      <c r="G22" s="121">
        <f>MAX(G13:G17)</f>
        <v>12</v>
      </c>
      <c r="H22" s="58"/>
      <c r="I22" s="122">
        <f>MAX(J13:J17)</f>
        <v>0</v>
      </c>
      <c r="J22" s="9"/>
      <c r="K22" s="145"/>
      <c r="M22" s="657" t="s">
        <v>11</v>
      </c>
      <c r="N22" s="67"/>
      <c r="O22" s="664"/>
      <c r="P22" s="64">
        <v>0.5</v>
      </c>
      <c r="Q22" s="67"/>
      <c r="R22" s="111" t="s">
        <v>49</v>
      </c>
      <c r="S22" s="67"/>
      <c r="T22" s="108">
        <f t="shared" si="0"/>
        <v>0.5</v>
      </c>
      <c r="U22" s="67"/>
      <c r="V22" s="110" t="s">
        <v>50</v>
      </c>
      <c r="W22" s="18">
        <f t="shared" si="1"/>
        <v>0</v>
      </c>
      <c r="X22" s="82"/>
      <c r="Y22" s="82"/>
      <c r="Z22" s="82"/>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row>
    <row r="23" spans="1:53" customFormat="1" ht="37.5" customHeight="1">
      <c r="A23" s="4">
        <v>2</v>
      </c>
      <c r="B23" s="93"/>
      <c r="C23" s="829" t="s">
        <v>89</v>
      </c>
      <c r="D23" s="829"/>
      <c r="E23" s="45"/>
      <c r="F23" s="43"/>
      <c r="G23" s="47" t="s">
        <v>2</v>
      </c>
      <c r="H23" s="43"/>
      <c r="I23" s="50"/>
      <c r="J23" s="9"/>
      <c r="K23" s="145"/>
      <c r="M23" s="657" t="s">
        <v>13</v>
      </c>
      <c r="N23" s="67"/>
      <c r="O23" s="664"/>
      <c r="P23" s="64">
        <v>0.5</v>
      </c>
      <c r="Q23" s="67"/>
      <c r="R23" s="111" t="s">
        <v>49</v>
      </c>
      <c r="S23" s="67"/>
      <c r="T23" s="108">
        <f t="shared" si="0"/>
        <v>0.5</v>
      </c>
      <c r="U23" s="67"/>
      <c r="V23" s="110" t="s">
        <v>50</v>
      </c>
      <c r="W23" s="18">
        <f t="shared" si="1"/>
        <v>0</v>
      </c>
      <c r="X23" s="82"/>
      <c r="Y23" s="82"/>
      <c r="Z23" s="82"/>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row>
    <row r="24" spans="1:53" customFormat="1" ht="15.75">
      <c r="A24" s="4"/>
      <c r="B24" s="93"/>
      <c r="C24" s="851" t="s">
        <v>160</v>
      </c>
      <c r="D24" s="851"/>
      <c r="E24" s="98">
        <v>2</v>
      </c>
      <c r="F24" s="67"/>
      <c r="G24" s="103">
        <f>E24*$A$23</f>
        <v>4</v>
      </c>
      <c r="H24" s="67"/>
      <c r="I24" s="109" t="s">
        <v>50</v>
      </c>
      <c r="J24" s="9">
        <f>IF(I24="Y",G24,0)</f>
        <v>0</v>
      </c>
      <c r="K24" s="145">
        <f>IF(OR(J24,J25,J26&gt;0),1,0)</f>
        <v>0</v>
      </c>
      <c r="M24" s="657" t="s">
        <v>12</v>
      </c>
      <c r="N24" s="65"/>
      <c r="O24" s="664"/>
      <c r="P24" s="64">
        <v>0.5</v>
      </c>
      <c r="Q24" s="65"/>
      <c r="R24" s="111" t="s">
        <v>49</v>
      </c>
      <c r="S24" s="65"/>
      <c r="T24" s="108">
        <f>IF(R24="Y",P24*$L$6,"")</f>
        <v>0.5</v>
      </c>
      <c r="U24" s="65"/>
      <c r="V24" s="110" t="s">
        <v>50</v>
      </c>
      <c r="W24" s="18">
        <f>IF(V24="Y", T24, 0)</f>
        <v>0</v>
      </c>
      <c r="X24" s="82"/>
      <c r="Y24" s="82"/>
      <c r="Z24" s="82"/>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row>
    <row r="25" spans="1:53" customFormat="1" ht="15.6" customHeight="1">
      <c r="B25" s="45"/>
      <c r="C25" s="851" t="s">
        <v>44</v>
      </c>
      <c r="D25" s="851"/>
      <c r="E25" s="98">
        <v>2</v>
      </c>
      <c r="F25" s="67"/>
      <c r="G25" s="103">
        <f>E25*$A$23</f>
        <v>4</v>
      </c>
      <c r="H25" s="67"/>
      <c r="I25" s="109" t="s">
        <v>50</v>
      </c>
      <c r="J25" s="9">
        <f>IF(I25="Y",G25,0)</f>
        <v>0</v>
      </c>
      <c r="K25" s="145"/>
      <c r="M25" s="51" t="s">
        <v>25</v>
      </c>
      <c r="N25" s="44"/>
      <c r="O25" s="42"/>
      <c r="P25" s="44"/>
      <c r="Q25" s="44"/>
      <c r="R25" s="48"/>
      <c r="S25" s="44"/>
      <c r="T25" s="49"/>
      <c r="U25" s="44"/>
      <c r="V25" s="50"/>
      <c r="W25" s="19"/>
      <c r="X25" s="82"/>
      <c r="Y25" s="82"/>
      <c r="Z25" s="82"/>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row>
    <row r="26" spans="1:53" customFormat="1" ht="13.15" customHeight="1">
      <c r="B26" s="45"/>
      <c r="C26" s="825" t="s">
        <v>79</v>
      </c>
      <c r="D26" s="826"/>
      <c r="E26" s="99">
        <v>1</v>
      </c>
      <c r="F26" s="147"/>
      <c r="G26" s="868">
        <f>E26*$A$23</f>
        <v>2</v>
      </c>
      <c r="H26" s="55"/>
      <c r="I26" s="870" t="s">
        <v>50</v>
      </c>
      <c r="J26" s="9">
        <f>IF(I26="Y",G26,0)</f>
        <v>0</v>
      </c>
      <c r="K26" s="145"/>
      <c r="M26" s="658" t="s">
        <v>28</v>
      </c>
      <c r="N26" s="66"/>
      <c r="O26" s="665"/>
      <c r="P26" s="64">
        <v>2</v>
      </c>
      <c r="Q26" s="66"/>
      <c r="R26" s="111" t="s">
        <v>49</v>
      </c>
      <c r="S26" s="66"/>
      <c r="T26" s="108">
        <f t="shared" ref="T26:T32" si="2">IF(R26="Y",P26*$L$6,"")</f>
        <v>2</v>
      </c>
      <c r="U26" s="66"/>
      <c r="V26" s="110" t="s">
        <v>50</v>
      </c>
      <c r="W26" s="18">
        <f t="shared" ref="W26:W32" si="3">IF(V26="Y", T26, 0)</f>
        <v>0</v>
      </c>
      <c r="X26" s="82"/>
      <c r="Y26" s="82"/>
      <c r="Z26" s="82"/>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row>
    <row r="27" spans="1:53" customFormat="1" ht="18" customHeight="1">
      <c r="B27" s="45"/>
      <c r="C27" s="827"/>
      <c r="D27" s="828"/>
      <c r="E27" s="6"/>
      <c r="F27" s="6"/>
      <c r="G27" s="869"/>
      <c r="H27" s="6"/>
      <c r="I27" s="871"/>
      <c r="J27" s="10"/>
      <c r="K27" s="145"/>
      <c r="M27" s="658" t="s">
        <v>20</v>
      </c>
      <c r="N27" s="67"/>
      <c r="O27" s="665"/>
      <c r="P27" s="64">
        <v>1</v>
      </c>
      <c r="Q27" s="67"/>
      <c r="R27" s="111" t="s">
        <v>49</v>
      </c>
      <c r="S27" s="67"/>
      <c r="T27" s="108">
        <f t="shared" si="2"/>
        <v>1</v>
      </c>
      <c r="U27" s="67"/>
      <c r="V27" s="110" t="s">
        <v>50</v>
      </c>
      <c r="W27" s="18">
        <f t="shared" si="3"/>
        <v>0</v>
      </c>
      <c r="X27" s="82"/>
      <c r="Y27" s="82"/>
      <c r="Z27" s="82"/>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8" spans="1:53" customFormat="1" ht="15.75">
      <c r="B28" s="45"/>
      <c r="C28" s="643" t="s">
        <v>157</v>
      </c>
      <c r="D28" s="123" t="s">
        <v>56</v>
      </c>
      <c r="E28" s="45">
        <f>SUM(E24:E26)</f>
        <v>5</v>
      </c>
      <c r="F28" s="56"/>
      <c r="G28" s="124">
        <f>SUM(G24:G26)</f>
        <v>10</v>
      </c>
      <c r="H28" s="56"/>
      <c r="I28" s="122">
        <f>SUM(J24:J26)</f>
        <v>0</v>
      </c>
      <c r="J28" s="9"/>
      <c r="K28" s="145"/>
      <c r="M28" s="658" t="s">
        <v>17</v>
      </c>
      <c r="N28" s="67"/>
      <c r="O28" s="665"/>
      <c r="P28" s="64">
        <v>1</v>
      </c>
      <c r="Q28" s="67"/>
      <c r="R28" s="111" t="s">
        <v>49</v>
      </c>
      <c r="S28" s="67"/>
      <c r="T28" s="108">
        <f t="shared" si="2"/>
        <v>1</v>
      </c>
      <c r="U28" s="67"/>
      <c r="V28" s="110" t="s">
        <v>50</v>
      </c>
      <c r="W28" s="18">
        <f t="shared" si="3"/>
        <v>0</v>
      </c>
      <c r="X28" s="82"/>
      <c r="Y28" s="82"/>
      <c r="Z28" s="82"/>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row>
    <row r="29" spans="1:53" customFormat="1" ht="54.75" customHeight="1">
      <c r="A29" s="4">
        <v>2</v>
      </c>
      <c r="B29" s="93"/>
      <c r="C29" s="829" t="s">
        <v>177</v>
      </c>
      <c r="D29" s="829"/>
      <c r="E29" s="45"/>
      <c r="F29" s="43"/>
      <c r="G29" s="119" t="s">
        <v>2</v>
      </c>
      <c r="H29" s="43"/>
      <c r="I29" s="50"/>
      <c r="J29" s="9"/>
      <c r="K29" s="145"/>
      <c r="M29" s="658" t="s">
        <v>19</v>
      </c>
      <c r="N29" s="67"/>
      <c r="O29" s="665"/>
      <c r="P29" s="64">
        <v>1</v>
      </c>
      <c r="Q29" s="67"/>
      <c r="R29" s="111" t="s">
        <v>49</v>
      </c>
      <c r="S29" s="67"/>
      <c r="T29" s="108">
        <f t="shared" si="2"/>
        <v>1</v>
      </c>
      <c r="U29" s="67"/>
      <c r="V29" s="110" t="s">
        <v>50</v>
      </c>
      <c r="W29" s="18">
        <f t="shared" si="3"/>
        <v>0</v>
      </c>
      <c r="X29" s="82"/>
      <c r="Y29" s="82"/>
      <c r="Z29" s="82"/>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row>
    <row r="30" spans="1:53" customFormat="1" ht="31.5" customHeight="1">
      <c r="B30" s="45"/>
      <c r="C30" s="866" t="s">
        <v>80</v>
      </c>
      <c r="D30" s="866"/>
      <c r="E30" s="96">
        <v>0</v>
      </c>
      <c r="F30" s="76"/>
      <c r="G30" s="104">
        <f>E30*$A$29</f>
        <v>0</v>
      </c>
      <c r="H30" s="76"/>
      <c r="I30" s="109" t="s">
        <v>50</v>
      </c>
      <c r="J30" s="9">
        <f>IF(I30="Y",G30,0)</f>
        <v>0</v>
      </c>
      <c r="K30" s="145">
        <f>IF(I30="Y",1,0)</f>
        <v>0</v>
      </c>
      <c r="M30" s="658" t="s">
        <v>18</v>
      </c>
      <c r="N30" s="67"/>
      <c r="O30" s="665"/>
      <c r="P30" s="64">
        <v>1</v>
      </c>
      <c r="Q30" s="67"/>
      <c r="R30" s="111" t="s">
        <v>49</v>
      </c>
      <c r="S30" s="67"/>
      <c r="T30" s="108">
        <f t="shared" si="2"/>
        <v>1</v>
      </c>
      <c r="U30" s="67"/>
      <c r="V30" s="110" t="s">
        <v>50</v>
      </c>
      <c r="W30" s="18">
        <f t="shared" si="3"/>
        <v>0</v>
      </c>
      <c r="X30" s="82"/>
      <c r="Y30" s="82"/>
      <c r="Z30" s="82"/>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row>
    <row r="31" spans="1:53" customFormat="1" ht="31.15" customHeight="1">
      <c r="B31" s="45"/>
      <c r="C31" s="866" t="s">
        <v>178</v>
      </c>
      <c r="D31" s="866"/>
      <c r="E31" s="96">
        <v>2.5</v>
      </c>
      <c r="F31" s="76"/>
      <c r="G31" s="104">
        <f>E31*$A$29</f>
        <v>5</v>
      </c>
      <c r="H31" s="76"/>
      <c r="I31" s="109" t="s">
        <v>50</v>
      </c>
      <c r="J31" s="9">
        <f>IF(I31="Y",G31,0)</f>
        <v>0</v>
      </c>
      <c r="K31" s="145">
        <f>IF(I31="Y",1,0)</f>
        <v>0</v>
      </c>
      <c r="M31" s="658" t="s">
        <v>26</v>
      </c>
      <c r="N31" s="67"/>
      <c r="O31" s="665"/>
      <c r="P31" s="64">
        <v>1</v>
      </c>
      <c r="Q31" s="67"/>
      <c r="R31" s="111" t="s">
        <v>49</v>
      </c>
      <c r="S31" s="67"/>
      <c r="T31" s="108">
        <f t="shared" si="2"/>
        <v>1</v>
      </c>
      <c r="U31" s="67"/>
      <c r="V31" s="110" t="s">
        <v>50</v>
      </c>
      <c r="W31" s="18">
        <f t="shared" si="3"/>
        <v>0</v>
      </c>
      <c r="X31" s="82"/>
      <c r="Y31" s="82"/>
      <c r="Z31" s="82"/>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row>
    <row r="32" spans="1:53" customFormat="1" ht="31.15" customHeight="1">
      <c r="B32" s="45"/>
      <c r="C32" s="824" t="s">
        <v>81</v>
      </c>
      <c r="D32" s="824"/>
      <c r="E32" s="97">
        <v>2.5</v>
      </c>
      <c r="F32" s="76"/>
      <c r="G32" s="104">
        <f>E32*$A$29</f>
        <v>5</v>
      </c>
      <c r="H32" s="76"/>
      <c r="I32" s="109" t="s">
        <v>50</v>
      </c>
      <c r="J32" s="9">
        <f>IF(I32="Y",G32,0)</f>
        <v>0</v>
      </c>
      <c r="K32" s="145">
        <f>IF(I32="Y",1,0)</f>
        <v>0</v>
      </c>
      <c r="M32" s="657" t="s">
        <v>16</v>
      </c>
      <c r="N32" s="67"/>
      <c r="O32" s="664"/>
      <c r="P32" s="64">
        <v>0.5</v>
      </c>
      <c r="Q32" s="67"/>
      <c r="R32" s="111" t="s">
        <v>49</v>
      </c>
      <c r="S32" s="67"/>
      <c r="T32" s="108">
        <f t="shared" si="2"/>
        <v>0.5</v>
      </c>
      <c r="U32" s="67"/>
      <c r="V32" s="110" t="s">
        <v>50</v>
      </c>
      <c r="W32" s="18">
        <f t="shared" si="3"/>
        <v>0</v>
      </c>
      <c r="X32" s="82"/>
      <c r="Y32" s="82"/>
      <c r="Z32" s="82"/>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row>
    <row r="33" spans="1:53" customFormat="1" ht="18.75">
      <c r="B33" s="45"/>
      <c r="C33" s="643" t="s">
        <v>157</v>
      </c>
      <c r="D33" s="123" t="s">
        <v>56</v>
      </c>
      <c r="E33" s="45">
        <f>SUM(E30:E32)</f>
        <v>5</v>
      </c>
      <c r="F33" s="56"/>
      <c r="G33" s="124">
        <f>SUM(G30:G32)</f>
        <v>10</v>
      </c>
      <c r="H33" s="56"/>
      <c r="I33" s="125">
        <f>SUM(J30:J32)</f>
        <v>0</v>
      </c>
      <c r="J33" s="10"/>
      <c r="K33" s="145"/>
      <c r="M33" s="73" t="s">
        <v>32</v>
      </c>
      <c r="N33" s="55"/>
      <c r="O33" s="55"/>
      <c r="P33" s="55"/>
      <c r="Q33" s="55"/>
      <c r="R33" s="74"/>
      <c r="S33" s="55"/>
      <c r="T33" s="75"/>
      <c r="U33" s="55"/>
      <c r="V33" s="59"/>
      <c r="W33" s="19"/>
      <c r="X33" s="82"/>
      <c r="Y33" s="82"/>
      <c r="Z33" s="82"/>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row>
    <row r="34" spans="1:53" customFormat="1" ht="15.75">
      <c r="B34" s="45"/>
      <c r="C34" s="45"/>
      <c r="D34" s="44"/>
      <c r="E34" s="45"/>
      <c r="F34" s="44"/>
      <c r="G34" s="44"/>
      <c r="H34" s="44"/>
      <c r="I34" s="50"/>
      <c r="J34" s="9"/>
      <c r="K34" s="145"/>
      <c r="M34" s="658" t="s">
        <v>30</v>
      </c>
      <c r="N34" s="67"/>
      <c r="O34" s="665"/>
      <c r="P34" s="64">
        <v>1</v>
      </c>
      <c r="Q34" s="67"/>
      <c r="R34" s="111" t="s">
        <v>49</v>
      </c>
      <c r="S34" s="67"/>
      <c r="T34" s="108">
        <f>IF(R34="Y",P34*$L$6,"")</f>
        <v>1</v>
      </c>
      <c r="U34" s="67"/>
      <c r="V34" s="110" t="s">
        <v>50</v>
      </c>
      <c r="W34" s="18">
        <f>IF(V34="Y", T34, 0)</f>
        <v>0</v>
      </c>
      <c r="X34" s="82"/>
      <c r="Y34" s="82"/>
      <c r="Z34" s="82"/>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row>
    <row r="35" spans="1:53" customFormat="1" ht="37.9" customHeight="1">
      <c r="A35" s="4">
        <v>4</v>
      </c>
      <c r="B35" s="93"/>
      <c r="C35" s="63" t="s">
        <v>179</v>
      </c>
      <c r="D35" s="54"/>
      <c r="E35" s="45"/>
      <c r="F35" s="43"/>
      <c r="G35" s="662" t="s">
        <v>2</v>
      </c>
      <c r="H35" s="43"/>
      <c r="I35" s="50"/>
      <c r="J35" s="9"/>
      <c r="K35" s="145"/>
      <c r="M35" s="658" t="s">
        <v>31</v>
      </c>
      <c r="N35" s="65"/>
      <c r="O35" s="665"/>
      <c r="P35" s="64">
        <v>0.5</v>
      </c>
      <c r="Q35" s="65"/>
      <c r="R35" s="111" t="s">
        <v>49</v>
      </c>
      <c r="S35" s="65"/>
      <c r="T35" s="108">
        <f>IF(R35="Y",P35*$L$6,"")</f>
        <v>0.5</v>
      </c>
      <c r="U35" s="65"/>
      <c r="V35" s="110" t="s">
        <v>50</v>
      </c>
      <c r="W35" s="18">
        <f>IF(V35="Y", T35, 0)</f>
        <v>0</v>
      </c>
      <c r="X35" s="82"/>
      <c r="Y35" s="82"/>
      <c r="Z35" s="82"/>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row>
    <row r="36" spans="1:53" customFormat="1" ht="16.899999999999999" customHeight="1">
      <c r="B36" s="45"/>
      <c r="C36" s="824" t="s">
        <v>180</v>
      </c>
      <c r="D36" s="824"/>
      <c r="E36" s="96">
        <v>0</v>
      </c>
      <c r="F36" s="76"/>
      <c r="G36" s="104">
        <f>E36*$A$35</f>
        <v>0</v>
      </c>
      <c r="H36" s="106"/>
      <c r="I36" s="109" t="s">
        <v>50</v>
      </c>
      <c r="J36" s="9">
        <f t="shared" ref="J36:J42" si="4">IF(I36="Y",G36,0)</f>
        <v>0</v>
      </c>
      <c r="K36" s="145">
        <f t="shared" ref="K36:K42" si="5">IF(I36="Y",1,0)</f>
        <v>0</v>
      </c>
      <c r="M36" s="178" t="s">
        <v>100</v>
      </c>
      <c r="N36" s="45"/>
      <c r="O36" s="45"/>
      <c r="P36" s="45"/>
      <c r="Q36" s="45"/>
      <c r="R36" s="46"/>
      <c r="S36" s="45"/>
      <c r="T36" s="45"/>
      <c r="U36" s="45"/>
      <c r="V36" s="46"/>
      <c r="W36" s="5"/>
      <c r="X36" s="82"/>
      <c r="Y36" s="82"/>
      <c r="Z36" s="82"/>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row>
    <row r="37" spans="1:53" customFormat="1" ht="31.15" customHeight="1">
      <c r="B37" s="45"/>
      <c r="C37" s="824" t="s">
        <v>181</v>
      </c>
      <c r="D37" s="824"/>
      <c r="E37" s="96">
        <v>1</v>
      </c>
      <c r="F37" s="76"/>
      <c r="G37" s="104">
        <f>E37*$A$35</f>
        <v>4</v>
      </c>
      <c r="H37" s="106"/>
      <c r="I37" s="109" t="s">
        <v>50</v>
      </c>
      <c r="J37" s="9">
        <f t="shared" si="4"/>
        <v>0</v>
      </c>
      <c r="K37" s="145">
        <f t="shared" si="5"/>
        <v>0</v>
      </c>
      <c r="M37" s="43"/>
      <c r="N37" s="47"/>
      <c r="O37" s="45"/>
      <c r="P37" s="47"/>
      <c r="Q37" s="47"/>
      <c r="R37" s="128" t="s">
        <v>58</v>
      </c>
      <c r="S37" s="47"/>
      <c r="T37" s="129">
        <f>SUM(T8:T35)</f>
        <v>30</v>
      </c>
      <c r="U37" s="47"/>
      <c r="V37" s="130">
        <f>SUM(W8:W35)</f>
        <v>0</v>
      </c>
      <c r="W37" s="17"/>
      <c r="X37" s="86"/>
      <c r="Y37" s="86"/>
      <c r="Z37" s="86"/>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row>
    <row r="38" spans="1:53" customFormat="1" ht="45" customHeight="1" thickBot="1">
      <c r="B38" s="45"/>
      <c r="C38" s="824" t="s">
        <v>182</v>
      </c>
      <c r="D38" s="824"/>
      <c r="E38" s="96">
        <v>2</v>
      </c>
      <c r="F38" s="76"/>
      <c r="G38" s="104">
        <v>4</v>
      </c>
      <c r="H38" s="106"/>
      <c r="I38" s="109" t="s">
        <v>50</v>
      </c>
      <c r="J38" s="9">
        <f t="shared" si="4"/>
        <v>0</v>
      </c>
      <c r="K38" s="145">
        <f t="shared" si="5"/>
        <v>0</v>
      </c>
      <c r="M38" s="6"/>
      <c r="N38" s="45"/>
      <c r="O38" s="6"/>
      <c r="P38" s="6"/>
      <c r="Q38" s="45"/>
      <c r="R38" s="5"/>
      <c r="S38" s="45"/>
      <c r="T38" s="5"/>
      <c r="U38" s="45"/>
      <c r="V38" s="5"/>
      <c r="W38" s="5"/>
      <c r="X38" s="82"/>
      <c r="Y38" s="82"/>
      <c r="Z38" s="82"/>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row>
    <row r="39" spans="1:53" customFormat="1" ht="31.15" customHeight="1">
      <c r="B39" s="45"/>
      <c r="C39" s="824" t="s">
        <v>183</v>
      </c>
      <c r="D39" s="824"/>
      <c r="E39" s="96"/>
      <c r="F39" s="76"/>
      <c r="G39" s="104"/>
      <c r="H39" s="106"/>
      <c r="I39" s="104"/>
      <c r="J39" s="9">
        <f t="shared" si="4"/>
        <v>0</v>
      </c>
      <c r="K39" s="145">
        <f t="shared" si="5"/>
        <v>0</v>
      </c>
      <c r="M39" s="841" t="s">
        <v>71</v>
      </c>
      <c r="N39" s="68"/>
      <c r="O39" s="843">
        <f>(I51+V37)/(G51+T37)</f>
        <v>0</v>
      </c>
      <c r="P39" s="843"/>
      <c r="Q39" s="843"/>
      <c r="R39" s="843"/>
      <c r="S39" s="843"/>
      <c r="T39" s="843"/>
      <c r="U39" s="843"/>
      <c r="V39" s="844"/>
      <c r="W39" s="5"/>
      <c r="X39" s="82"/>
      <c r="Y39" s="82"/>
      <c r="Z39" s="82"/>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row>
    <row r="40" spans="1:53" customFormat="1" ht="16.5" customHeight="1" thickBot="1">
      <c r="B40" s="45"/>
      <c r="C40" s="863" t="s">
        <v>184</v>
      </c>
      <c r="D40" s="864"/>
      <c r="E40" s="96">
        <v>3</v>
      </c>
      <c r="F40" s="76"/>
      <c r="G40" s="104">
        <v>4</v>
      </c>
      <c r="H40" s="106"/>
      <c r="I40" s="109" t="s">
        <v>50</v>
      </c>
      <c r="J40" s="9">
        <f t="shared" si="4"/>
        <v>0</v>
      </c>
      <c r="K40" s="145">
        <f t="shared" si="5"/>
        <v>0</v>
      </c>
      <c r="M40" s="842"/>
      <c r="N40" s="69"/>
      <c r="O40" s="845"/>
      <c r="P40" s="845"/>
      <c r="Q40" s="845"/>
      <c r="R40" s="845"/>
      <c r="S40" s="845"/>
      <c r="T40" s="845"/>
      <c r="U40" s="845"/>
      <c r="V40" s="846"/>
      <c r="W40" s="2"/>
      <c r="X40" s="82"/>
      <c r="Y40" s="82"/>
      <c r="Z40" s="82"/>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row>
    <row r="41" spans="1:53" customFormat="1" ht="16.5" customHeight="1" thickBot="1">
      <c r="B41" s="45"/>
      <c r="C41" s="865" t="s">
        <v>43</v>
      </c>
      <c r="D41" s="865"/>
      <c r="E41" s="96">
        <v>4</v>
      </c>
      <c r="F41" s="76"/>
      <c r="G41" s="104">
        <v>4</v>
      </c>
      <c r="H41" s="76"/>
      <c r="I41" s="109" t="s">
        <v>50</v>
      </c>
      <c r="J41" s="9">
        <f t="shared" si="4"/>
        <v>0</v>
      </c>
      <c r="K41" s="145">
        <f t="shared" si="5"/>
        <v>0</v>
      </c>
      <c r="M41" s="6"/>
      <c r="N41" s="45"/>
      <c r="O41" s="6"/>
      <c r="P41" s="6"/>
      <c r="Q41" s="45"/>
      <c r="R41" s="5"/>
      <c r="S41" s="45"/>
      <c r="T41" s="5"/>
      <c r="U41" s="45"/>
      <c r="V41" s="5"/>
      <c r="W41" s="2"/>
      <c r="X41" s="82"/>
      <c r="Y41" s="82"/>
      <c r="Z41" s="82"/>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row>
    <row r="42" spans="1:53" customFormat="1" ht="30" customHeight="1" thickBot="1">
      <c r="B42" s="45"/>
      <c r="C42" s="824" t="s">
        <v>167</v>
      </c>
      <c r="D42" s="824"/>
      <c r="E42" s="96">
        <v>5</v>
      </c>
      <c r="F42" s="76"/>
      <c r="G42" s="104">
        <v>4</v>
      </c>
      <c r="H42" s="76"/>
      <c r="I42" s="109" t="s">
        <v>50</v>
      </c>
      <c r="J42" s="9">
        <f t="shared" si="4"/>
        <v>0</v>
      </c>
      <c r="K42" s="145">
        <f t="shared" si="5"/>
        <v>0</v>
      </c>
      <c r="M42" s="131" t="s">
        <v>63</v>
      </c>
      <c r="N42" s="70"/>
      <c r="O42" s="859" t="s">
        <v>61</v>
      </c>
      <c r="P42" s="860"/>
      <c r="Q42" s="860"/>
      <c r="R42" s="860"/>
      <c r="S42" s="860"/>
      <c r="T42" s="860"/>
      <c r="U42" s="860"/>
      <c r="V42" s="861"/>
      <c r="W42" s="5"/>
      <c r="X42" s="82"/>
      <c r="Y42" s="82"/>
      <c r="Z42" s="82"/>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row>
    <row r="43" spans="1:53" customFormat="1" ht="20.100000000000001" customHeight="1">
      <c r="B43" s="45"/>
      <c r="C43" s="643" t="s">
        <v>157</v>
      </c>
      <c r="D43" s="128" t="s">
        <v>56</v>
      </c>
      <c r="E43" s="45"/>
      <c r="F43" s="56"/>
      <c r="G43" s="663">
        <f>SUM(G36:G42)</f>
        <v>20</v>
      </c>
      <c r="H43" s="656"/>
      <c r="I43" s="347">
        <f>SUM(J36:J42)</f>
        <v>0</v>
      </c>
      <c r="J43" s="10"/>
      <c r="K43" s="145"/>
      <c r="M43" s="852" t="s">
        <v>62</v>
      </c>
      <c r="N43" s="71"/>
      <c r="O43" s="854">
        <f>IF(AA21=0,0,VLOOKUP(O39,Lookups!A2:C10,IF(O42="Industrial",2,3),TRUE))</f>
        <v>0</v>
      </c>
      <c r="P43" s="854"/>
      <c r="Q43" s="854"/>
      <c r="R43" s="854"/>
      <c r="S43" s="854"/>
      <c r="T43" s="854"/>
      <c r="U43" s="854"/>
      <c r="V43" s="855"/>
      <c r="W43" s="5"/>
      <c r="X43" s="82"/>
      <c r="Y43" s="82"/>
      <c r="Z43" s="82"/>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row>
    <row r="44" spans="1:53" customFormat="1" ht="20.100000000000001" customHeight="1" thickBot="1">
      <c r="B44" s="45"/>
      <c r="C44" s="45"/>
      <c r="D44" s="42"/>
      <c r="E44" s="45"/>
      <c r="F44" s="56"/>
      <c r="G44" s="56"/>
      <c r="H44" s="56"/>
      <c r="I44" s="57"/>
      <c r="J44" s="10"/>
      <c r="K44" s="145"/>
      <c r="M44" s="853"/>
      <c r="N44" s="72"/>
      <c r="O44" s="856"/>
      <c r="P44" s="856"/>
      <c r="Q44" s="856"/>
      <c r="R44" s="856"/>
      <c r="S44" s="856"/>
      <c r="T44" s="856"/>
      <c r="U44" s="856"/>
      <c r="V44" s="857"/>
      <c r="W44" s="5"/>
      <c r="X44" s="82"/>
      <c r="Y44" s="82"/>
      <c r="Z44" s="82"/>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row>
    <row r="45" spans="1:53" customFormat="1" ht="56.25">
      <c r="A45" s="4">
        <v>2</v>
      </c>
      <c r="B45" s="93"/>
      <c r="C45" s="63" t="s">
        <v>185</v>
      </c>
      <c r="D45" s="54"/>
      <c r="E45" s="45"/>
      <c r="F45" s="43"/>
      <c r="G45" s="119" t="s">
        <v>3</v>
      </c>
      <c r="H45" s="43"/>
      <c r="I45" s="50"/>
      <c r="J45" s="9"/>
      <c r="K45" s="145"/>
      <c r="L45" s="45"/>
      <c r="M45" s="136"/>
      <c r="N45" s="45"/>
      <c r="O45" s="849" t="str">
        <f>IF(AA21=0,AG11,"")</f>
        <v>Note: Not all mandatory issues have been met</v>
      </c>
      <c r="P45" s="849"/>
      <c r="Q45" s="849"/>
      <c r="R45" s="849"/>
      <c r="S45" s="849"/>
      <c r="T45" s="849"/>
      <c r="U45" s="849"/>
      <c r="V45" s="849"/>
      <c r="W45" s="46"/>
      <c r="X45" s="82"/>
      <c r="Y45" s="82"/>
      <c r="Z45" s="82"/>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row>
    <row r="46" spans="1:53" customFormat="1" ht="15.75">
      <c r="B46" s="45"/>
      <c r="C46" s="820" t="s">
        <v>168</v>
      </c>
      <c r="D46" s="821"/>
      <c r="E46" s="9">
        <v>0</v>
      </c>
      <c r="F46" s="102"/>
      <c r="G46" s="107">
        <f>E46*$A$45</f>
        <v>0</v>
      </c>
      <c r="H46" s="107"/>
      <c r="I46" s="109" t="s">
        <v>50</v>
      </c>
      <c r="J46" s="9">
        <f>IF(I46="Y",G46,0)</f>
        <v>0</v>
      </c>
      <c r="K46" s="145">
        <f>IF(I46="Y",1,0)</f>
        <v>0</v>
      </c>
      <c r="L46" s="45"/>
      <c r="M46" s="808" t="s">
        <v>194</v>
      </c>
      <c r="N46" s="808"/>
      <c r="O46" s="808"/>
      <c r="P46" s="808"/>
      <c r="Q46" s="808"/>
      <c r="R46" s="808"/>
      <c r="S46" s="808"/>
      <c r="T46" s="808"/>
      <c r="U46" s="808"/>
      <c r="V46" s="808"/>
      <c r="W46" s="46"/>
      <c r="X46" s="82"/>
      <c r="Y46" s="82"/>
      <c r="Z46" s="82"/>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row>
    <row r="47" spans="1:53" customFormat="1" ht="15.75">
      <c r="B47" s="45"/>
      <c r="C47" s="820" t="s">
        <v>27</v>
      </c>
      <c r="D47" s="821"/>
      <c r="E47" s="9">
        <v>5</v>
      </c>
      <c r="F47" s="102"/>
      <c r="G47" s="107">
        <v>6</v>
      </c>
      <c r="H47" s="107"/>
      <c r="I47" s="109" t="s">
        <v>50</v>
      </c>
      <c r="J47" s="9">
        <f>IF(I47="Y",G47,0)</f>
        <v>0</v>
      </c>
      <c r="K47" s="145">
        <f>IF(I47="Y",1,0)</f>
        <v>0</v>
      </c>
      <c r="L47" s="45"/>
      <c r="M47" s="808"/>
      <c r="N47" s="808"/>
      <c r="O47" s="808"/>
      <c r="P47" s="808"/>
      <c r="Q47" s="808"/>
      <c r="R47" s="808"/>
      <c r="S47" s="808"/>
      <c r="T47" s="808"/>
      <c r="U47" s="808"/>
      <c r="V47" s="808"/>
      <c r="W47" s="46"/>
      <c r="X47" s="82"/>
      <c r="Y47" s="82"/>
      <c r="Z47" s="82"/>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row>
    <row r="48" spans="1:53" customFormat="1" ht="31.5" customHeight="1">
      <c r="B48" s="45"/>
      <c r="C48" s="822" t="s">
        <v>91</v>
      </c>
      <c r="D48" s="823"/>
      <c r="E48" s="9"/>
      <c r="F48" s="102"/>
      <c r="G48" s="107">
        <v>10</v>
      </c>
      <c r="H48" s="107"/>
      <c r="I48" s="109" t="s">
        <v>50</v>
      </c>
      <c r="J48" s="9">
        <f>IF(I48="Y",G48,0)</f>
        <v>0</v>
      </c>
      <c r="K48" s="145">
        <f>IF(I48="Y",1,0)</f>
        <v>0</v>
      </c>
      <c r="L48" s="45"/>
      <c r="M48" s="6"/>
      <c r="N48" s="45"/>
      <c r="O48" s="45"/>
      <c r="P48" s="45"/>
      <c r="Q48" s="45"/>
      <c r="R48" s="46"/>
      <c r="S48" s="45"/>
      <c r="T48" s="46"/>
      <c r="U48" s="45"/>
      <c r="V48" s="46"/>
      <c r="W48" s="46"/>
      <c r="X48" s="82"/>
      <c r="Y48" s="82"/>
      <c r="Z48" s="82"/>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row>
    <row r="49" spans="2:54" customFormat="1" ht="15.75">
      <c r="B49" s="45"/>
      <c r="C49" s="643" t="s">
        <v>157</v>
      </c>
      <c r="D49" s="123" t="s">
        <v>56</v>
      </c>
      <c r="E49" s="45"/>
      <c r="F49" s="56"/>
      <c r="G49" s="124">
        <f>MAX(G46:G48)</f>
        <v>10</v>
      </c>
      <c r="H49" s="56"/>
      <c r="I49" s="125">
        <f>MAX(J46:J48)</f>
        <v>0</v>
      </c>
      <c r="J49" s="9"/>
      <c r="K49" s="145"/>
      <c r="L49" s="45"/>
      <c r="M49" s="6"/>
      <c r="N49" s="46"/>
      <c r="O49" s="45"/>
      <c r="P49" s="45"/>
      <c r="Q49" s="45"/>
      <c r="R49" s="46"/>
      <c r="S49" s="45"/>
      <c r="T49" s="46"/>
      <c r="U49" s="45"/>
      <c r="V49" s="46"/>
      <c r="W49" s="46"/>
      <c r="X49" s="82"/>
      <c r="Y49" s="82"/>
      <c r="Z49" s="82"/>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row>
    <row r="50" spans="2:54" customFormat="1" ht="15" customHeight="1">
      <c r="B50" s="45"/>
      <c r="C50" s="45"/>
      <c r="D50" s="123"/>
      <c r="E50" s="45"/>
      <c r="F50" s="44"/>
      <c r="G50" s="44"/>
      <c r="H50" s="44"/>
      <c r="I50" s="44"/>
      <c r="J50" s="9"/>
      <c r="K50" s="145"/>
      <c r="L50" s="45"/>
      <c r="M50" s="6"/>
      <c r="N50" s="45"/>
      <c r="O50" s="45"/>
      <c r="P50" s="45"/>
      <c r="Q50" s="45"/>
      <c r="R50" s="46"/>
      <c r="S50" s="45"/>
      <c r="T50" s="46"/>
      <c r="U50" s="45"/>
      <c r="V50" s="46"/>
      <c r="W50" s="46"/>
      <c r="X50" s="82"/>
      <c r="Y50" s="82"/>
      <c r="Z50" s="82"/>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row>
    <row r="51" spans="2:54" ht="16.5" customHeight="1">
      <c r="B51" s="161"/>
      <c r="C51" s="162"/>
      <c r="D51" s="163" t="s">
        <v>57</v>
      </c>
      <c r="E51" s="164"/>
      <c r="F51" s="165"/>
      <c r="G51" s="127">
        <f>G10+G22+G28+G33+G43+G49</f>
        <v>70</v>
      </c>
      <c r="H51" s="165"/>
      <c r="I51" s="127">
        <f>I10+I22+I28+I33+I43+I49</f>
        <v>0</v>
      </c>
      <c r="J51" s="166"/>
      <c r="K51" s="167"/>
      <c r="L51" s="168"/>
      <c r="N51" s="60"/>
      <c r="O51" s="60"/>
      <c r="P51" s="60"/>
      <c r="Q51" s="60"/>
      <c r="R51" s="60"/>
      <c r="S51" s="60"/>
      <c r="T51" s="60"/>
      <c r="U51" s="60"/>
      <c r="V51" s="60"/>
      <c r="W51" s="77"/>
      <c r="X51" s="78"/>
      <c r="Y51" s="78"/>
      <c r="Z51" s="78"/>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2:54" ht="15.75">
      <c r="B52" s="161"/>
      <c r="C52" s="162"/>
      <c r="D52" s="163"/>
      <c r="E52" s="164"/>
      <c r="F52" s="165"/>
      <c r="G52" s="127"/>
      <c r="H52" s="165"/>
      <c r="I52" s="127"/>
      <c r="J52" s="166"/>
      <c r="K52" s="167"/>
      <c r="L52" s="168"/>
      <c r="M52" s="168"/>
      <c r="N52" s="60"/>
      <c r="O52" s="60"/>
      <c r="P52" s="60"/>
      <c r="Q52" s="60"/>
      <c r="R52" s="60"/>
      <c r="S52" s="60"/>
      <c r="T52" s="60"/>
      <c r="U52" s="60"/>
      <c r="V52" s="60"/>
      <c r="W52" s="77"/>
      <c r="X52" s="78"/>
      <c r="Y52" s="78"/>
      <c r="Z52" s="78"/>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2:54">
      <c r="B53" s="161"/>
      <c r="C53" s="169"/>
      <c r="D53" s="169"/>
      <c r="E53" s="169"/>
      <c r="F53" s="169"/>
      <c r="G53" s="169"/>
      <c r="H53" s="169"/>
      <c r="I53" s="169"/>
      <c r="J53" s="168"/>
      <c r="K53" s="170"/>
      <c r="L53" s="168"/>
      <c r="M53" s="168"/>
      <c r="N53" s="60"/>
      <c r="O53" s="60"/>
      <c r="P53" s="60"/>
      <c r="Q53" s="60"/>
      <c r="R53" s="77"/>
      <c r="S53" s="60"/>
      <c r="T53" s="77"/>
      <c r="U53" s="60"/>
      <c r="V53" s="77"/>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8.75">
      <c r="B54" s="161"/>
      <c r="C54" s="171" t="s">
        <v>99</v>
      </c>
      <c r="D54" s="168"/>
      <c r="E54" s="168"/>
      <c r="F54" s="168"/>
      <c r="G54" s="168"/>
      <c r="H54" s="168"/>
      <c r="I54" s="168"/>
      <c r="J54" s="168"/>
      <c r="K54" s="170"/>
      <c r="L54" s="168"/>
      <c r="M54" s="168"/>
      <c r="N54" s="60"/>
      <c r="O54" s="60"/>
      <c r="P54" s="60"/>
      <c r="Q54" s="60"/>
      <c r="R54" s="77"/>
      <c r="S54" s="60"/>
      <c r="T54" s="77"/>
      <c r="U54" s="60"/>
      <c r="V54" s="77"/>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ht="37.5" customHeight="1">
      <c r="B55" s="161"/>
      <c r="C55" s="811" t="s">
        <v>98</v>
      </c>
      <c r="D55" s="811"/>
      <c r="E55" s="172">
        <v>0</v>
      </c>
      <c r="F55" s="173"/>
      <c r="G55" s="160"/>
      <c r="H55" s="159"/>
      <c r="I55" s="168"/>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5.75">
      <c r="B56" s="161"/>
      <c r="C56" s="179" t="s">
        <v>95</v>
      </c>
      <c r="D56" s="180"/>
      <c r="E56" s="172"/>
      <c r="F56" s="174"/>
      <c r="G56" s="160"/>
      <c r="H56" s="159"/>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15.75">
      <c r="B57" s="161"/>
      <c r="C57" s="818" t="s">
        <v>96</v>
      </c>
      <c r="D57" s="819"/>
      <c r="E57" s="172"/>
      <c r="F57" s="174"/>
      <c r="G57" s="160"/>
      <c r="H57" s="1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818" t="s">
        <v>97</v>
      </c>
      <c r="D58" s="847"/>
      <c r="E58" s="168"/>
      <c r="F58" s="168"/>
      <c r="G58" s="175"/>
      <c r="H58" s="168"/>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1" t="s">
        <v>103</v>
      </c>
      <c r="D59" s="811"/>
      <c r="E59" s="168"/>
      <c r="F59" s="168"/>
      <c r="G59" s="175"/>
      <c r="H59" s="168"/>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1" t="s">
        <v>104</v>
      </c>
      <c r="D60" s="811"/>
      <c r="E60" s="172">
        <v>0</v>
      </c>
      <c r="F60" s="173"/>
      <c r="G60" s="160"/>
      <c r="H60" s="158"/>
      <c r="I60" s="109" t="s">
        <v>50</v>
      </c>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55.9" customHeight="1">
      <c r="B61" s="161"/>
      <c r="C61" s="811" t="s">
        <v>111</v>
      </c>
      <c r="D61" s="811"/>
      <c r="E61" s="172"/>
      <c r="F61" s="173"/>
      <c r="G61" s="160"/>
      <c r="H61" s="158"/>
      <c r="I61" s="109" t="s">
        <v>50</v>
      </c>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2" t="s">
        <v>105</v>
      </c>
      <c r="D62" s="813"/>
      <c r="E62" s="172"/>
      <c r="F62" s="173"/>
      <c r="G62" s="160"/>
      <c r="H62" s="158"/>
      <c r="I62" s="109"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15.75">
      <c r="B63" s="161"/>
      <c r="C63" s="833" t="s">
        <v>106</v>
      </c>
      <c r="D63" s="834"/>
      <c r="E63" s="172"/>
      <c r="F63" s="173"/>
      <c r="G63" s="160"/>
      <c r="H63" s="158"/>
      <c r="I63" s="109"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36" t="s">
        <v>94</v>
      </c>
      <c r="D64" s="836"/>
      <c r="E64" s="172"/>
      <c r="F64" s="173"/>
      <c r="G64" s="830" t="s">
        <v>93</v>
      </c>
      <c r="H64" s="831"/>
      <c r="I64" s="832"/>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31.5" customHeight="1">
      <c r="B65" s="161"/>
      <c r="C65" s="837" t="s">
        <v>102</v>
      </c>
      <c r="D65" s="838"/>
      <c r="E65" s="172"/>
      <c r="F65" s="173"/>
      <c r="G65" s="160"/>
      <c r="H65" s="159"/>
      <c r="I65" s="159"/>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9" t="s">
        <v>107</v>
      </c>
      <c r="D66" s="840"/>
      <c r="E66" s="172"/>
      <c r="F66" s="173"/>
      <c r="G66" s="830" t="s">
        <v>92</v>
      </c>
      <c r="H66" s="831"/>
      <c r="I66" s="832"/>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15.75">
      <c r="B67" s="161"/>
      <c r="C67" s="836" t="s">
        <v>108</v>
      </c>
      <c r="D67" s="836"/>
      <c r="E67" s="172"/>
      <c r="F67" s="173"/>
      <c r="G67" s="830" t="s">
        <v>92</v>
      </c>
      <c r="H67" s="831"/>
      <c r="I67" s="832"/>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6" t="s">
        <v>109</v>
      </c>
      <c r="D68" s="836"/>
      <c r="E68" s="172"/>
      <c r="F68" s="173"/>
      <c r="G68" s="830" t="s">
        <v>92</v>
      </c>
      <c r="H68" s="831"/>
      <c r="I68" s="832"/>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110</v>
      </c>
      <c r="D69" s="836"/>
      <c r="E69" s="172"/>
      <c r="F69" s="173"/>
      <c r="G69" s="830" t="s">
        <v>92</v>
      </c>
      <c r="H69" s="831"/>
      <c r="I69" s="832"/>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5" t="s">
        <v>101</v>
      </c>
      <c r="D70" s="835"/>
      <c r="E70" s="172"/>
      <c r="F70" s="173"/>
      <c r="G70" s="830" t="s">
        <v>92</v>
      </c>
      <c r="H70" s="831"/>
      <c r="I70" s="832"/>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c r="B71" s="161"/>
      <c r="C71" s="168"/>
      <c r="D71" s="168"/>
      <c r="E71" s="168"/>
      <c r="F71" s="168"/>
      <c r="G71" s="168"/>
      <c r="H71" s="168"/>
      <c r="I71" s="168"/>
      <c r="J71" s="168"/>
      <c r="K71" s="176"/>
      <c r="L71" s="177"/>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c r="B72" s="161"/>
      <c r="C72" s="168"/>
      <c r="D72" s="168"/>
      <c r="E72" s="168"/>
      <c r="F72" s="168"/>
      <c r="G72" s="168"/>
      <c r="H72" s="168"/>
      <c r="I72" s="168"/>
      <c r="J72" s="168"/>
      <c r="K72" s="176"/>
      <c r="L72" s="177"/>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C76" s="60"/>
      <c r="D76" s="60"/>
      <c r="E76" s="60"/>
      <c r="F76" s="60"/>
      <c r="G76" s="60"/>
      <c r="H76" s="60"/>
      <c r="I76" s="60"/>
      <c r="J76" s="60"/>
      <c r="K76" s="138"/>
      <c r="L76" s="79"/>
      <c r="M76" s="60"/>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C77" s="60"/>
      <c r="D77" s="60"/>
      <c r="E77" s="80"/>
      <c r="F77" s="80"/>
      <c r="G77" s="80"/>
      <c r="H77" s="80"/>
      <c r="I77" s="80"/>
      <c r="J77" s="80"/>
      <c r="K77" s="138"/>
      <c r="L77" s="79"/>
      <c r="M77" s="60"/>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80"/>
      <c r="F78" s="80"/>
      <c r="G78" s="80"/>
      <c r="H78" s="80"/>
      <c r="I78" s="80"/>
      <c r="J78" s="8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1: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1: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1: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1: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1: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1: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1: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1: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1:54">
      <c r="A96" s="45"/>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A97" s="45"/>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45"/>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45"/>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45"/>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45"/>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91"/>
    </row>
    <row r="102" spans="1:54">
      <c r="A102" s="45"/>
      <c r="C102" s="45"/>
      <c r="D102" s="45"/>
      <c r="E102" s="80"/>
      <c r="F102" s="80"/>
      <c r="G102" s="80"/>
      <c r="H102" s="80"/>
      <c r="I102" s="80"/>
      <c r="J102" s="80"/>
      <c r="K102" s="139"/>
      <c r="L102" s="90"/>
      <c r="M102" s="45"/>
      <c r="O102" s="45"/>
      <c r="P102" s="45"/>
      <c r="R102" s="46"/>
      <c r="T102" s="46"/>
      <c r="V102" s="46"/>
      <c r="W102" s="46"/>
      <c r="X102" s="82"/>
      <c r="Y102" s="82"/>
      <c r="Z102" s="82"/>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92"/>
    </row>
    <row r="103" spans="1:54">
      <c r="A103" s="45"/>
      <c r="C103" s="45"/>
      <c r="D103" s="45"/>
      <c r="E103" s="80"/>
      <c r="F103" s="80"/>
      <c r="G103" s="80"/>
      <c r="H103" s="80"/>
      <c r="I103" s="80"/>
      <c r="J103" s="80"/>
      <c r="K103" s="139"/>
      <c r="L103" s="90"/>
      <c r="M103" s="45"/>
      <c r="O103" s="45"/>
      <c r="P103" s="45"/>
      <c r="R103" s="46"/>
      <c r="T103" s="46"/>
      <c r="V103" s="46"/>
      <c r="W103" s="46"/>
      <c r="X103" s="82"/>
      <c r="Y103" s="82"/>
      <c r="Z103" s="82"/>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92"/>
    </row>
    <row r="104" spans="1:54">
      <c r="A104" s="45"/>
      <c r="C104" s="45"/>
      <c r="D104" s="45"/>
      <c r="E104" s="80"/>
      <c r="F104" s="80"/>
      <c r="G104" s="80"/>
      <c r="H104" s="80"/>
      <c r="I104" s="80"/>
      <c r="J104" s="80"/>
      <c r="K104" s="139"/>
      <c r="L104" s="90"/>
      <c r="M104" s="45"/>
      <c r="O104" s="45"/>
      <c r="P104" s="45"/>
      <c r="R104" s="46"/>
      <c r="T104" s="46"/>
      <c r="V104" s="46"/>
      <c r="W104" s="46"/>
      <c r="X104" s="82"/>
      <c r="Y104" s="82"/>
      <c r="Z104" s="82"/>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92"/>
    </row>
    <row r="105" spans="1:54">
      <c r="A105" s="45"/>
      <c r="C105" s="45"/>
      <c r="D105" s="45"/>
      <c r="E105" s="80"/>
      <c r="F105" s="80"/>
      <c r="G105" s="80"/>
      <c r="H105" s="80"/>
      <c r="I105" s="80"/>
      <c r="J105" s="80"/>
      <c r="K105" s="139"/>
      <c r="L105" s="90"/>
      <c r="M105" s="45"/>
      <c r="O105" s="45"/>
      <c r="P105" s="45"/>
      <c r="R105" s="46"/>
      <c r="T105" s="46"/>
      <c r="V105" s="46"/>
      <c r="W105" s="46"/>
      <c r="X105" s="82"/>
      <c r="Y105" s="82"/>
      <c r="Z105" s="82"/>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92"/>
    </row>
    <row r="106" spans="1:54">
      <c r="A106" s="45"/>
      <c r="C106" s="45"/>
      <c r="D106" s="45"/>
      <c r="E106" s="80"/>
      <c r="F106" s="80"/>
      <c r="G106" s="80"/>
      <c r="H106" s="80"/>
      <c r="I106" s="80"/>
      <c r="J106" s="80"/>
      <c r="K106" s="139"/>
      <c r="L106" s="90"/>
      <c r="M106" s="45"/>
      <c r="O106" s="45"/>
      <c r="P106" s="45"/>
      <c r="R106" s="46"/>
      <c r="T106" s="46"/>
      <c r="V106" s="46"/>
      <c r="W106" s="46"/>
      <c r="X106" s="82"/>
      <c r="Y106" s="82"/>
      <c r="Z106" s="82"/>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92"/>
    </row>
    <row r="107" spans="1:54">
      <c r="E107" s="3"/>
      <c r="F107" s="3"/>
      <c r="G107" s="3"/>
      <c r="H107" s="3"/>
      <c r="I107" s="3"/>
      <c r="J107" s="3"/>
      <c r="K107" s="140"/>
      <c r="L107" s="7"/>
      <c r="BB107" s="92"/>
    </row>
    <row r="108" spans="1:54">
      <c r="E108" s="3"/>
      <c r="F108" s="3"/>
      <c r="G108" s="3"/>
      <c r="H108" s="3"/>
      <c r="I108" s="3"/>
      <c r="J108" s="3"/>
      <c r="K108" s="140"/>
      <c r="L108" s="7"/>
    </row>
    <row r="109" spans="1:54">
      <c r="E109" s="3"/>
      <c r="F109" s="3"/>
      <c r="G109" s="3"/>
      <c r="H109" s="3"/>
      <c r="I109" s="3"/>
      <c r="J109" s="3"/>
      <c r="K109" s="140"/>
      <c r="L109" s="7"/>
    </row>
    <row r="110" spans="1:54">
      <c r="E110" s="3"/>
      <c r="F110" s="3"/>
      <c r="G110" s="3"/>
      <c r="H110" s="3"/>
      <c r="I110" s="3"/>
      <c r="J110" s="3"/>
      <c r="K110" s="140"/>
      <c r="L110" s="7"/>
    </row>
    <row r="111" spans="1:54">
      <c r="E111" s="8"/>
      <c r="F111" s="8"/>
      <c r="G111" s="8"/>
      <c r="H111" s="8"/>
      <c r="I111" s="8"/>
      <c r="J111" s="8"/>
    </row>
    <row r="112" spans="1:54">
      <c r="E112" s="8"/>
      <c r="F112" s="8"/>
      <c r="G112" s="8"/>
      <c r="H112" s="8"/>
      <c r="I112" s="8"/>
      <c r="J112" s="8"/>
    </row>
    <row r="113" spans="5:10">
      <c r="E113" s="8"/>
      <c r="F113" s="8"/>
      <c r="G113" s="8"/>
      <c r="H113" s="8"/>
      <c r="I113" s="8"/>
      <c r="J113" s="8"/>
    </row>
  </sheetData>
  <sheetProtection password="AABD" sheet="1" objects="1" scenarios="1"/>
  <mergeCells count="64">
    <mergeCell ref="O42:V42"/>
    <mergeCell ref="C2:I2"/>
    <mergeCell ref="C38:D38"/>
    <mergeCell ref="C39:D39"/>
    <mergeCell ref="C40:D40"/>
    <mergeCell ref="C41:D41"/>
    <mergeCell ref="C30:D30"/>
    <mergeCell ref="C31:D31"/>
    <mergeCell ref="C32:D32"/>
    <mergeCell ref="C36:D36"/>
    <mergeCell ref="C37:D37"/>
    <mergeCell ref="C17:D17"/>
    <mergeCell ref="C24:D24"/>
    <mergeCell ref="G26:G27"/>
    <mergeCell ref="I26:I27"/>
    <mergeCell ref="O4:O5"/>
    <mergeCell ref="M39:M40"/>
    <mergeCell ref="O39:V40"/>
    <mergeCell ref="C55:D55"/>
    <mergeCell ref="C58:D58"/>
    <mergeCell ref="AA7:AB7"/>
    <mergeCell ref="O45:V45"/>
    <mergeCell ref="C13:D13"/>
    <mergeCell ref="C14:D14"/>
    <mergeCell ref="C15:D15"/>
    <mergeCell ref="C16:D16"/>
    <mergeCell ref="C18:D18"/>
    <mergeCell ref="M43:M44"/>
    <mergeCell ref="O43:V44"/>
    <mergeCell ref="C25:D25"/>
    <mergeCell ref="C8:D8"/>
    <mergeCell ref="C9:D9"/>
    <mergeCell ref="C29:D29"/>
    <mergeCell ref="C23:D23"/>
    <mergeCell ref="G70:I70"/>
    <mergeCell ref="C63:D63"/>
    <mergeCell ref="C70:D70"/>
    <mergeCell ref="C68:D68"/>
    <mergeCell ref="C69:D69"/>
    <mergeCell ref="C65:D65"/>
    <mergeCell ref="C64:D64"/>
    <mergeCell ref="C66:D66"/>
    <mergeCell ref="C67:D67"/>
    <mergeCell ref="G64:I64"/>
    <mergeCell ref="G69:I69"/>
    <mergeCell ref="G66:I66"/>
    <mergeCell ref="G67:I67"/>
    <mergeCell ref="G68:I68"/>
    <mergeCell ref="M46:V47"/>
    <mergeCell ref="AI7:AO8"/>
    <mergeCell ref="AI9:AO11"/>
    <mergeCell ref="C61:D61"/>
    <mergeCell ref="C62:D62"/>
    <mergeCell ref="C19:D19"/>
    <mergeCell ref="C20:D20"/>
    <mergeCell ref="C21:D21"/>
    <mergeCell ref="C60:D60"/>
    <mergeCell ref="C57:D57"/>
    <mergeCell ref="C46:D46"/>
    <mergeCell ref="C47:D47"/>
    <mergeCell ref="C48:D48"/>
    <mergeCell ref="C42:D42"/>
    <mergeCell ref="C26:D27"/>
    <mergeCell ref="C59:D59"/>
  </mergeCells>
  <dataValidations xWindow="260" yWindow="736" count="9">
    <dataValidation type="list" allowBlank="1" showInputMessage="1" showErrorMessage="1" sqref="V26:V32 I36:I38 I30:I32 I13:I17 I24:I26 I7:I9 R26:R32 R34:R35 V34:V35 R8:R24 I60:I63 V8:V24 I46:I48 I40:I42" xr:uid="{00000000-0002-0000-0200-000000000000}">
      <formula1>"Y, N"</formula1>
    </dataValidation>
    <dataValidation type="list" allowBlank="1" showInputMessage="1" showErrorMessage="1" sqref="N42:V42" xr:uid="{00000000-0002-0000-0200-000001000000}">
      <formula1>"Industrial, All others"</formula1>
    </dataValidation>
    <dataValidation allowBlank="1" showInputMessage="1" showErrorMessage="1" promptTitle="ISO 21930:2007" prompt="Sustainability in building construction- Environmental declaration of building products, BSi" sqref="C40:D40" xr:uid="{00000000-0002-0000-02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7:D38" xr:uid="{00000000-0002-0000-0200-000003000000}"/>
    <dataValidation allowBlank="1" showInputMessage="1" showErrorMessage="1" promptTitle="EN 15978:2011" prompt="Sustainability of construction works - assessment of environmental performance of buildings - calculation method, BSi" sqref="C26" xr:uid="{00000000-0002-0000-0200-000004000000}"/>
    <dataValidation allowBlank="1" showInputMessage="1" showErrorMessage="1" promptTitle="EN 15804:2012" prompt="Sustainability of construction works - Environmental product declarations - core rules for the product category of construction products, BSi" sqref="C41:D41" xr:uid="{00000000-0002-0000-0200-000005000000}"/>
    <dataValidation allowBlank="1" showErrorMessage="1" promptTitle="CEN/TR 15941:2010" prompt="Sustainability of construction works - Environmental product declarations - Methodology for selection and use of generic data, BSi" sqref="C31:D31" xr:uid="{00000000-0002-0000-0200-000006000000}"/>
    <dataValidation allowBlank="1" showErrorMessage="1" sqref="C48:D48" xr:uid="{00000000-0002-0000-0200-000007000000}"/>
    <dataValidation allowBlank="1" showErrorMessage="1" promptTitle="EN 15804:2012" prompt="Sustainability of construction works - Environmental product declarations - core rules for the product category of construction products, BSi" sqref="C42:D42" xr:uid="{00000000-0002-0000-02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24C90-D282-46A1-9A0F-758B50EF4F50}">
  <sheetPr codeName="Sheet31">
    <tabColor rgb="FF3D6864"/>
  </sheetPr>
  <dimension ref="A1:BB113"/>
  <sheetViews>
    <sheetView topLeftCell="B1" zoomScale="80" zoomScaleNormal="80" workbookViewId="0">
      <selection activeCell="I7" sqref="I7"/>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40"/>
      <c r="M2" s="740"/>
      <c r="N2" s="740"/>
      <c r="O2" s="740"/>
      <c r="P2" s="740"/>
      <c r="Q2" s="740"/>
      <c r="R2" s="740"/>
      <c r="S2" s="740"/>
      <c r="T2" s="740"/>
      <c r="U2" s="740"/>
      <c r="V2" s="740"/>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s="336" customFormat="1" ht="21">
      <c r="B4" s="337"/>
      <c r="C4" s="52" t="s">
        <v>67</v>
      </c>
      <c r="D4" s="337"/>
      <c r="E4" s="337"/>
      <c r="F4" s="337"/>
      <c r="G4" s="337"/>
      <c r="H4" s="337"/>
      <c r="I4" s="337"/>
      <c r="J4" s="337"/>
      <c r="K4" s="37"/>
      <c r="L4" s="337"/>
      <c r="M4" s="52" t="s">
        <v>66</v>
      </c>
      <c r="N4" s="32"/>
      <c r="O4" s="872" t="s">
        <v>47</v>
      </c>
      <c r="P4" s="32"/>
      <c r="Q4" s="32"/>
      <c r="R4" s="33"/>
      <c r="S4" s="32"/>
      <c r="T4" s="33"/>
      <c r="U4" s="32"/>
      <c r="V4" s="33"/>
      <c r="W4" s="38"/>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s="336" customFormat="1" ht="86.25" customHeight="1" thickBot="1">
      <c r="A5" s="13" t="s">
        <v>29</v>
      </c>
      <c r="B5" s="88"/>
      <c r="C5" s="114" t="s">
        <v>54</v>
      </c>
      <c r="D5" s="115" t="s">
        <v>38</v>
      </c>
      <c r="E5" s="53"/>
      <c r="F5" s="36"/>
      <c r="G5" s="116" t="s">
        <v>52</v>
      </c>
      <c r="H5" s="36"/>
      <c r="I5" s="113" t="s">
        <v>75</v>
      </c>
      <c r="J5" s="87" t="s">
        <v>53</v>
      </c>
      <c r="K5" s="352" t="s">
        <v>76</v>
      </c>
      <c r="L5" s="88" t="s">
        <v>29</v>
      </c>
      <c r="M5" s="34"/>
      <c r="N5" s="35"/>
      <c r="O5" s="873"/>
      <c r="P5" s="35" t="s">
        <v>55</v>
      </c>
      <c r="Q5" s="35"/>
      <c r="R5" s="117" t="s">
        <v>48</v>
      </c>
      <c r="S5" s="35"/>
      <c r="T5" s="116" t="s">
        <v>52</v>
      </c>
      <c r="U5" s="35"/>
      <c r="V5" s="113" t="s">
        <v>51</v>
      </c>
      <c r="W5" s="89"/>
      <c r="X5" s="84"/>
      <c r="Y5" s="84"/>
      <c r="Z5" s="84"/>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18.75">
      <c r="A6" s="4">
        <v>2</v>
      </c>
      <c r="B6" s="93"/>
      <c r="C6" s="62" t="s">
        <v>39</v>
      </c>
      <c r="D6" s="337"/>
      <c r="E6" s="337"/>
      <c r="F6" s="40"/>
      <c r="G6" s="118" t="s">
        <v>2</v>
      </c>
      <c r="H6" s="40"/>
      <c r="I6" s="40"/>
      <c r="J6" s="9"/>
      <c r="K6" s="353"/>
      <c r="L6" s="15">
        <v>1</v>
      </c>
      <c r="M6" s="51" t="s">
        <v>78</v>
      </c>
      <c r="N6" s="37"/>
      <c r="O6" s="37"/>
      <c r="P6" s="37"/>
      <c r="Q6" s="37"/>
      <c r="R6" s="38"/>
      <c r="S6" s="37"/>
      <c r="T6" s="38"/>
      <c r="U6" s="37"/>
      <c r="V6" s="39"/>
      <c r="W6" s="16"/>
      <c r="X6" s="83"/>
      <c r="Y6" s="83"/>
      <c r="Z6" s="85"/>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18" customHeight="1">
      <c r="B7" s="337"/>
      <c r="C7" s="61" t="s">
        <v>1</v>
      </c>
      <c r="D7" s="94" t="s">
        <v>21</v>
      </c>
      <c r="E7" s="11">
        <v>1</v>
      </c>
      <c r="F7" s="67"/>
      <c r="G7" s="338">
        <f>E7*$A$6</f>
        <v>2</v>
      </c>
      <c r="H7" s="67"/>
      <c r="I7" s="555" t="s">
        <v>49</v>
      </c>
      <c r="J7" s="9">
        <f>IF(I7="Y",G7,0)</f>
        <v>2</v>
      </c>
      <c r="K7" s="354">
        <f>IF(I7="Y",1,0)</f>
        <v>1</v>
      </c>
      <c r="M7" s="62" t="s">
        <v>24</v>
      </c>
      <c r="N7" s="41"/>
      <c r="O7" s="41"/>
      <c r="P7" s="41"/>
      <c r="Q7" s="41"/>
      <c r="R7" s="38"/>
      <c r="S7" s="41"/>
      <c r="T7" s="118" t="s">
        <v>2</v>
      </c>
      <c r="U7" s="41"/>
      <c r="V7" s="39"/>
      <c r="W7" s="16"/>
      <c r="X7" s="82"/>
      <c r="Y7" s="82"/>
      <c r="Z7" s="82"/>
      <c r="AA7" s="848" t="s">
        <v>76</v>
      </c>
      <c r="AB7" s="848"/>
      <c r="AC7" s="337"/>
      <c r="AD7" s="337"/>
      <c r="AE7" s="337"/>
      <c r="AF7" s="337"/>
      <c r="AG7" s="337"/>
      <c r="AH7" s="337"/>
      <c r="AI7" s="809" t="s">
        <v>170</v>
      </c>
      <c r="AJ7" s="809"/>
      <c r="AK7" s="809"/>
      <c r="AL7" s="809"/>
      <c r="AM7" s="809"/>
      <c r="AN7" s="809"/>
      <c r="AO7" s="809"/>
      <c r="AP7" s="337"/>
      <c r="AQ7" s="337"/>
      <c r="AR7" s="337"/>
      <c r="AS7" s="337"/>
      <c r="AT7" s="337"/>
      <c r="AU7" s="337"/>
      <c r="AV7" s="337"/>
      <c r="AW7" s="337"/>
      <c r="AX7" s="337"/>
      <c r="AY7" s="337"/>
      <c r="AZ7" s="337"/>
      <c r="BA7" s="337"/>
    </row>
    <row r="8" spans="1:53" s="336" customFormat="1" ht="15.6" customHeight="1">
      <c r="B8" s="337"/>
      <c r="C8" s="820" t="s">
        <v>68</v>
      </c>
      <c r="D8" s="821"/>
      <c r="E8" s="9">
        <v>1</v>
      </c>
      <c r="F8" s="67"/>
      <c r="G8" s="338">
        <f>E8*$A$6</f>
        <v>2</v>
      </c>
      <c r="H8" s="67"/>
      <c r="I8" s="555" t="s">
        <v>49</v>
      </c>
      <c r="J8" s="9">
        <f>IF(I8="Y",G8,0)</f>
        <v>2</v>
      </c>
      <c r="K8" s="355"/>
      <c r="L8" s="1"/>
      <c r="M8" s="741" t="s">
        <v>23</v>
      </c>
      <c r="N8" s="66"/>
      <c r="O8" s="112" t="s">
        <v>21</v>
      </c>
      <c r="P8" s="64">
        <v>2</v>
      </c>
      <c r="Q8" s="66"/>
      <c r="R8" s="111" t="s">
        <v>49</v>
      </c>
      <c r="S8" s="66"/>
      <c r="T8" s="343">
        <f t="shared" ref="T8:T23" si="0">IF(R8="Y",P8*$L$6,"")</f>
        <v>2</v>
      </c>
      <c r="U8" s="66"/>
      <c r="V8" s="109" t="s">
        <v>49</v>
      </c>
      <c r="W8" s="18">
        <f t="shared" ref="W8:W23" si="1">IF(V8="Y", T8, 0)</f>
        <v>2</v>
      </c>
      <c r="X8" s="82">
        <f>IF(OR(R8="N",W8&gt;0),1,0)</f>
        <v>1</v>
      </c>
      <c r="Y8" s="82"/>
      <c r="Z8" s="82"/>
      <c r="AA8" s="134">
        <f>K7</f>
        <v>1</v>
      </c>
      <c r="AB8" s="337"/>
      <c r="AC8" s="337"/>
      <c r="AD8" s="337"/>
      <c r="AE8" s="337"/>
      <c r="AF8" s="337"/>
      <c r="AG8" s="337"/>
      <c r="AH8" s="337"/>
      <c r="AI8" s="809"/>
      <c r="AJ8" s="809"/>
      <c r="AK8" s="809"/>
      <c r="AL8" s="809"/>
      <c r="AM8" s="809"/>
      <c r="AN8" s="809"/>
      <c r="AO8" s="809"/>
      <c r="AP8" s="337"/>
      <c r="AQ8" s="337"/>
      <c r="AR8" s="337"/>
      <c r="AS8" s="337"/>
      <c r="AT8" s="337"/>
      <c r="AU8" s="337"/>
      <c r="AV8" s="337"/>
      <c r="AW8" s="337"/>
      <c r="AX8" s="337"/>
      <c r="AY8" s="337"/>
      <c r="AZ8" s="337"/>
      <c r="BA8" s="337"/>
    </row>
    <row r="9" spans="1:53" s="336" customFormat="1" ht="15.75">
      <c r="B9" s="337"/>
      <c r="C9" s="858" t="s">
        <v>69</v>
      </c>
      <c r="D9" s="858"/>
      <c r="E9" s="9">
        <v>2</v>
      </c>
      <c r="F9" s="67"/>
      <c r="G9" s="338">
        <f>E9*$A$6</f>
        <v>4</v>
      </c>
      <c r="H9" s="67"/>
      <c r="I9" s="555" t="s">
        <v>49</v>
      </c>
      <c r="J9" s="9">
        <f>IF(I9="Y",G9,0)</f>
        <v>4</v>
      </c>
      <c r="K9" s="355"/>
      <c r="L9" s="1"/>
      <c r="M9" s="741" t="s">
        <v>9</v>
      </c>
      <c r="N9" s="67"/>
      <c r="O9" s="112" t="s">
        <v>21</v>
      </c>
      <c r="P9" s="64">
        <v>2</v>
      </c>
      <c r="Q9" s="67"/>
      <c r="R9" s="111" t="s">
        <v>49</v>
      </c>
      <c r="S9" s="67"/>
      <c r="T9" s="343">
        <f t="shared" si="0"/>
        <v>2</v>
      </c>
      <c r="U9" s="67"/>
      <c r="V9" s="109" t="s">
        <v>49</v>
      </c>
      <c r="W9" s="18">
        <f t="shared" si="1"/>
        <v>2</v>
      </c>
      <c r="X9" s="82">
        <f>IF(OR(R9="N",W9&gt;0),1,0)</f>
        <v>1</v>
      </c>
      <c r="Y9" s="82"/>
      <c r="Z9" s="81"/>
      <c r="AA9" s="133">
        <f>K13</f>
        <v>1</v>
      </c>
      <c r="AB9" s="337"/>
      <c r="AC9" s="337"/>
      <c r="AD9" s="337"/>
      <c r="AE9" s="337"/>
      <c r="AF9" s="337"/>
      <c r="AG9" s="337"/>
      <c r="AH9" s="337"/>
      <c r="AI9" s="810" t="s">
        <v>171</v>
      </c>
      <c r="AJ9" s="810"/>
      <c r="AK9" s="810"/>
      <c r="AL9" s="810"/>
      <c r="AM9" s="810"/>
      <c r="AN9" s="810"/>
      <c r="AO9" s="810"/>
      <c r="AP9" s="337"/>
      <c r="AQ9" s="337"/>
      <c r="AR9" s="337"/>
      <c r="AS9" s="337"/>
      <c r="AT9" s="337"/>
      <c r="AU9" s="337"/>
      <c r="AV9" s="337"/>
      <c r="AW9" s="337"/>
      <c r="AX9" s="337"/>
      <c r="AY9" s="337"/>
      <c r="AZ9" s="337"/>
      <c r="BA9" s="337"/>
    </row>
    <row r="10" spans="1:53" s="336" customFormat="1" ht="15.75">
      <c r="B10" s="337"/>
      <c r="C10" s="337"/>
      <c r="D10" s="120" t="s">
        <v>56</v>
      </c>
      <c r="E10" s="60"/>
      <c r="F10" s="58"/>
      <c r="G10" s="344">
        <f>SUM(G7:G9)</f>
        <v>8</v>
      </c>
      <c r="H10" s="58"/>
      <c r="I10" s="345">
        <f>SUM(J7:J9)</f>
        <v>8</v>
      </c>
      <c r="J10" s="12"/>
      <c r="K10" s="355"/>
      <c r="L10" s="1"/>
      <c r="M10" s="741" t="s">
        <v>6</v>
      </c>
      <c r="N10" s="67"/>
      <c r="O10" s="664"/>
      <c r="P10" s="64">
        <v>2</v>
      </c>
      <c r="Q10" s="67"/>
      <c r="R10" s="111" t="s">
        <v>49</v>
      </c>
      <c r="S10" s="67"/>
      <c r="T10" s="343">
        <f t="shared" si="0"/>
        <v>2</v>
      </c>
      <c r="U10" s="67"/>
      <c r="V10" s="110" t="s">
        <v>49</v>
      </c>
      <c r="W10" s="18">
        <f t="shared" si="1"/>
        <v>2</v>
      </c>
      <c r="X10" s="82"/>
      <c r="Y10" s="82"/>
      <c r="Z10" s="81"/>
      <c r="AA10" s="133">
        <f>K24</f>
        <v>1</v>
      </c>
      <c r="AB10" s="337"/>
      <c r="AC10" s="337"/>
      <c r="AD10" s="337"/>
      <c r="AE10" s="337"/>
      <c r="AF10" s="337"/>
      <c r="AG10" s="337"/>
      <c r="AH10" s="337"/>
      <c r="AI10" s="810"/>
      <c r="AJ10" s="810"/>
      <c r="AK10" s="810"/>
      <c r="AL10" s="810"/>
      <c r="AM10" s="810"/>
      <c r="AN10" s="810"/>
      <c r="AO10" s="810"/>
      <c r="AP10" s="337"/>
      <c r="AQ10" s="337"/>
      <c r="AR10" s="337"/>
      <c r="AS10" s="337"/>
      <c r="AT10" s="337"/>
      <c r="AU10" s="337"/>
      <c r="AV10" s="337"/>
      <c r="AW10" s="337"/>
      <c r="AX10" s="337"/>
      <c r="AY10" s="337"/>
      <c r="AZ10" s="337"/>
      <c r="BA10" s="337"/>
    </row>
    <row r="11" spans="1:53" s="336" customFormat="1" ht="15.75">
      <c r="B11" s="337"/>
      <c r="C11" s="92"/>
      <c r="D11" s="92"/>
      <c r="E11" s="92"/>
      <c r="F11" s="92"/>
      <c r="G11" s="92"/>
      <c r="H11" s="92"/>
      <c r="I11" s="571"/>
      <c r="J11" s="92"/>
      <c r="K11" s="355"/>
      <c r="L11" s="1"/>
      <c r="M11" s="741" t="s">
        <v>14</v>
      </c>
      <c r="N11" s="67"/>
      <c r="O11" s="112" t="s">
        <v>21</v>
      </c>
      <c r="P11" s="64">
        <v>2</v>
      </c>
      <c r="Q11" s="67"/>
      <c r="R11" s="111" t="s">
        <v>49</v>
      </c>
      <c r="S11" s="67"/>
      <c r="T11" s="343">
        <f t="shared" si="0"/>
        <v>2</v>
      </c>
      <c r="U11" s="67"/>
      <c r="V11" s="109" t="s">
        <v>49</v>
      </c>
      <c r="W11" s="18">
        <f t="shared" si="1"/>
        <v>2</v>
      </c>
      <c r="X11" s="82">
        <f>IF(OR(R11="N",W11&gt;0),1,0)</f>
        <v>1</v>
      </c>
      <c r="Y11" s="82"/>
      <c r="Z11" s="81"/>
      <c r="AA11" s="133">
        <f>SUM(K30:K32)</f>
        <v>2</v>
      </c>
      <c r="AB11" s="337"/>
      <c r="AC11" s="337"/>
      <c r="AD11" s="337"/>
      <c r="AE11" s="337"/>
      <c r="AF11" s="337"/>
      <c r="AG11" s="93" t="s">
        <v>77</v>
      </c>
      <c r="AH11" s="337"/>
      <c r="AI11" s="810"/>
      <c r="AJ11" s="810"/>
      <c r="AK11" s="810"/>
      <c r="AL11" s="810"/>
      <c r="AM11" s="810"/>
      <c r="AN11" s="810"/>
      <c r="AO11" s="810"/>
      <c r="AP11" s="337"/>
      <c r="AQ11" s="337"/>
      <c r="AR11" s="337"/>
      <c r="AS11" s="337"/>
      <c r="AT11" s="337"/>
      <c r="AU11" s="337"/>
      <c r="AV11" s="337"/>
      <c r="AW11" s="337"/>
      <c r="AX11" s="337"/>
      <c r="AY11" s="337"/>
      <c r="AZ11" s="337"/>
      <c r="BA11" s="337"/>
    </row>
    <row r="12" spans="1:53" s="336" customFormat="1" ht="18.75">
      <c r="A12" s="4">
        <v>2</v>
      </c>
      <c r="B12" s="93"/>
      <c r="C12" s="62" t="s">
        <v>70</v>
      </c>
      <c r="D12" s="54"/>
      <c r="E12" s="337"/>
      <c r="F12" s="43"/>
      <c r="G12" s="119" t="s">
        <v>3</v>
      </c>
      <c r="H12" s="43"/>
      <c r="I12" s="575"/>
      <c r="J12" s="9"/>
      <c r="K12" s="355"/>
      <c r="L12" s="1"/>
      <c r="M12" s="741" t="s">
        <v>22</v>
      </c>
      <c r="N12" s="67"/>
      <c r="O12" s="664"/>
      <c r="P12" s="64">
        <v>2</v>
      </c>
      <c r="Q12" s="67"/>
      <c r="R12" s="111" t="s">
        <v>49</v>
      </c>
      <c r="S12" s="67"/>
      <c r="T12" s="343">
        <f t="shared" si="0"/>
        <v>2</v>
      </c>
      <c r="U12" s="67"/>
      <c r="V12" s="110" t="s">
        <v>49</v>
      </c>
      <c r="W12" s="18">
        <f t="shared" si="1"/>
        <v>2</v>
      </c>
      <c r="X12" s="82"/>
      <c r="Y12" s="82"/>
      <c r="Z12" s="81"/>
      <c r="AA12" s="133">
        <f>SUM(K36:K42)</f>
        <v>5</v>
      </c>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row>
    <row r="13" spans="1:53" s="336" customFormat="1" ht="15.75">
      <c r="B13" s="337"/>
      <c r="C13" s="850" t="s">
        <v>4</v>
      </c>
      <c r="D13" s="850"/>
      <c r="E13" s="100">
        <v>1</v>
      </c>
      <c r="F13" s="76"/>
      <c r="G13" s="339">
        <f>E13*$A$12</f>
        <v>2</v>
      </c>
      <c r="H13" s="76"/>
      <c r="I13" s="555" t="s">
        <v>49</v>
      </c>
      <c r="J13" s="9">
        <f>IF(I13="Y",G13,0)</f>
        <v>2</v>
      </c>
      <c r="K13" s="354">
        <f>IF(OR(J13,J14,J15,J16,J17&gt;0),1,0)</f>
        <v>1</v>
      </c>
      <c r="M13" s="741" t="s">
        <v>36</v>
      </c>
      <c r="N13" s="67"/>
      <c r="O13" s="112" t="s">
        <v>21</v>
      </c>
      <c r="P13" s="64">
        <v>2</v>
      </c>
      <c r="Q13" s="67"/>
      <c r="R13" s="111" t="s">
        <v>49</v>
      </c>
      <c r="S13" s="67"/>
      <c r="T13" s="343">
        <f t="shared" si="0"/>
        <v>2</v>
      </c>
      <c r="U13" s="67"/>
      <c r="V13" s="109" t="s">
        <v>49</v>
      </c>
      <c r="W13" s="18">
        <f t="shared" si="1"/>
        <v>2</v>
      </c>
      <c r="X13" s="82">
        <f>IF(OR(R13="N",W13&gt;0),1,0)</f>
        <v>1</v>
      </c>
      <c r="Y13" s="82"/>
      <c r="Z13" s="81"/>
      <c r="AA13" s="133">
        <f>SUM(K46:K48)</f>
        <v>1</v>
      </c>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row>
    <row r="14" spans="1:53" s="336" customFormat="1" ht="15.75">
      <c r="B14" s="337"/>
      <c r="C14" s="850" t="s">
        <v>42</v>
      </c>
      <c r="D14" s="850"/>
      <c r="E14" s="100">
        <v>2</v>
      </c>
      <c r="F14" s="76"/>
      <c r="G14" s="339">
        <f>E14*$A$12</f>
        <v>4</v>
      </c>
      <c r="H14" s="76"/>
      <c r="I14" s="555" t="s">
        <v>49</v>
      </c>
      <c r="J14" s="9">
        <f>IF(I14="Y",G14,0)</f>
        <v>4</v>
      </c>
      <c r="K14" s="354"/>
      <c r="M14" s="741" t="s">
        <v>7</v>
      </c>
      <c r="N14" s="67"/>
      <c r="O14" s="664"/>
      <c r="P14" s="64">
        <v>1</v>
      </c>
      <c r="Q14" s="67"/>
      <c r="R14" s="111" t="s">
        <v>49</v>
      </c>
      <c r="S14" s="67"/>
      <c r="T14" s="343">
        <f t="shared" si="0"/>
        <v>1</v>
      </c>
      <c r="U14" s="67"/>
      <c r="V14" s="110" t="s">
        <v>49</v>
      </c>
      <c r="W14" s="18">
        <f t="shared" si="1"/>
        <v>1</v>
      </c>
      <c r="X14" s="82"/>
      <c r="Y14" s="82"/>
      <c r="Z14" s="82"/>
      <c r="AA14" s="133">
        <f>X8</f>
        <v>1</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1" t="s">
        <v>5</v>
      </c>
      <c r="D15" s="851"/>
      <c r="E15" s="96">
        <v>3</v>
      </c>
      <c r="F15" s="76"/>
      <c r="G15" s="339">
        <f>E15*$A$12</f>
        <v>6</v>
      </c>
      <c r="H15" s="76"/>
      <c r="I15" s="555" t="s">
        <v>49</v>
      </c>
      <c r="J15" s="9">
        <f>IF(I15="Y",G15,0)</f>
        <v>6</v>
      </c>
      <c r="K15" s="354"/>
      <c r="M15" s="741" t="s">
        <v>41</v>
      </c>
      <c r="N15" s="67"/>
      <c r="O15" s="664"/>
      <c r="P15" s="64">
        <v>1</v>
      </c>
      <c r="Q15" s="67"/>
      <c r="R15" s="111" t="s">
        <v>49</v>
      </c>
      <c r="S15" s="67"/>
      <c r="T15" s="343">
        <f t="shared" si="0"/>
        <v>1</v>
      </c>
      <c r="U15" s="67"/>
      <c r="V15" s="565" t="s">
        <v>50</v>
      </c>
      <c r="W15" s="18">
        <f t="shared" si="1"/>
        <v>0</v>
      </c>
      <c r="X15" s="82"/>
      <c r="Y15" s="82"/>
      <c r="Z15" s="82"/>
      <c r="AA15" s="133">
        <f>X9</f>
        <v>1</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A16" s="6"/>
      <c r="B16" s="337"/>
      <c r="C16" s="851" t="s">
        <v>87</v>
      </c>
      <c r="D16" s="851"/>
      <c r="E16" s="101">
        <v>4</v>
      </c>
      <c r="F16" s="6"/>
      <c r="G16" s="340">
        <f>E16*$A$12</f>
        <v>8</v>
      </c>
      <c r="H16" s="6"/>
      <c r="I16" s="565" t="s">
        <v>49</v>
      </c>
      <c r="J16" s="9">
        <f>IF(I16="Y",G16,0)</f>
        <v>8</v>
      </c>
      <c r="K16" s="354"/>
      <c r="M16" s="741" t="s">
        <v>40</v>
      </c>
      <c r="N16" s="67"/>
      <c r="O16" s="664"/>
      <c r="P16" s="64">
        <v>1</v>
      </c>
      <c r="Q16" s="67"/>
      <c r="R16" s="111" t="s">
        <v>49</v>
      </c>
      <c r="S16" s="67"/>
      <c r="T16" s="343">
        <f t="shared" si="0"/>
        <v>1</v>
      </c>
      <c r="U16" s="67"/>
      <c r="V16" s="109" t="s">
        <v>49</v>
      </c>
      <c r="W16" s="18">
        <f t="shared" si="1"/>
        <v>1</v>
      </c>
      <c r="X16" s="82">
        <v>1</v>
      </c>
      <c r="Y16" s="82"/>
      <c r="Z16" s="82"/>
      <c r="AA16" s="133">
        <f>X11</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67" t="s">
        <v>161</v>
      </c>
      <c r="D17" s="867"/>
      <c r="E17" s="96">
        <v>6</v>
      </c>
      <c r="F17" s="76"/>
      <c r="G17" s="339">
        <f>E17*$A$12</f>
        <v>12</v>
      </c>
      <c r="H17" s="76"/>
      <c r="I17" s="565" t="s">
        <v>49</v>
      </c>
      <c r="J17" s="9">
        <f>IF(I17="Y",G17,0)</f>
        <v>12</v>
      </c>
      <c r="K17" s="354"/>
      <c r="M17" s="741" t="s">
        <v>15</v>
      </c>
      <c r="N17" s="67"/>
      <c r="O17" s="664"/>
      <c r="P17" s="64">
        <v>1</v>
      </c>
      <c r="Q17" s="67"/>
      <c r="R17" s="111" t="s">
        <v>49</v>
      </c>
      <c r="S17" s="67"/>
      <c r="T17" s="343">
        <f t="shared" si="0"/>
        <v>1</v>
      </c>
      <c r="U17" s="67"/>
      <c r="V17" s="110" t="s">
        <v>49</v>
      </c>
      <c r="W17" s="18">
        <f t="shared" si="1"/>
        <v>1</v>
      </c>
      <c r="X17" s="82"/>
      <c r="Y17" s="82"/>
      <c r="Z17" s="82"/>
      <c r="AA17" s="133">
        <f>X13</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B18" s="337"/>
      <c r="C18" s="814" t="s">
        <v>72</v>
      </c>
      <c r="D18" s="815"/>
      <c r="E18" s="6"/>
      <c r="F18" s="6"/>
      <c r="G18" s="44"/>
      <c r="H18" s="44"/>
      <c r="I18" s="583"/>
      <c r="J18" s="9"/>
      <c r="K18" s="354"/>
      <c r="M18" s="741" t="s">
        <v>10</v>
      </c>
      <c r="N18" s="67"/>
      <c r="O18" s="112" t="s">
        <v>21</v>
      </c>
      <c r="P18" s="64">
        <v>1</v>
      </c>
      <c r="Q18" s="67"/>
      <c r="R18" s="111" t="s">
        <v>49</v>
      </c>
      <c r="S18" s="67"/>
      <c r="T18" s="343">
        <f t="shared" si="0"/>
        <v>1</v>
      </c>
      <c r="U18" s="67"/>
      <c r="V18" s="109" t="s">
        <v>49</v>
      </c>
      <c r="W18" s="18">
        <f t="shared" si="1"/>
        <v>1</v>
      </c>
      <c r="X18" s="82">
        <f>IF(OR(R18="N",W18&gt;0),1,0)</f>
        <v>1</v>
      </c>
      <c r="Y18" s="82"/>
      <c r="Z18" s="82"/>
      <c r="AA18" s="133">
        <f>X16</f>
        <v>1</v>
      </c>
      <c r="AB18" s="337" t="s">
        <v>115</v>
      </c>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14" t="s">
        <v>73</v>
      </c>
      <c r="D19" s="815"/>
      <c r="E19" s="337"/>
      <c r="F19" s="6"/>
      <c r="G19" s="44"/>
      <c r="H19" s="44"/>
      <c r="I19" s="583"/>
      <c r="J19" s="9"/>
      <c r="K19" s="354"/>
      <c r="M19" s="741" t="s">
        <v>8</v>
      </c>
      <c r="N19" s="67"/>
      <c r="O19" s="112" t="s">
        <v>21</v>
      </c>
      <c r="P19" s="64">
        <v>1</v>
      </c>
      <c r="Q19" s="67"/>
      <c r="R19" s="111" t="s">
        <v>49</v>
      </c>
      <c r="S19" s="67"/>
      <c r="T19" s="343">
        <f t="shared" si="0"/>
        <v>1</v>
      </c>
      <c r="U19" s="67"/>
      <c r="V19" s="109" t="s">
        <v>49</v>
      </c>
      <c r="W19" s="18">
        <f t="shared" si="1"/>
        <v>1</v>
      </c>
      <c r="X19" s="82">
        <f>IF(OR(R19="N",W19&gt;0),1,0)</f>
        <v>1</v>
      </c>
      <c r="Y19" s="82"/>
      <c r="Z19" s="82"/>
      <c r="AA19" s="133">
        <f>X18</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6.5" thickBot="1">
      <c r="B20" s="337"/>
      <c r="C20" s="814" t="s">
        <v>88</v>
      </c>
      <c r="D20" s="815"/>
      <c r="E20" s="337"/>
      <c r="F20" s="6"/>
      <c r="G20" s="44"/>
      <c r="H20" s="44"/>
      <c r="I20" s="583"/>
      <c r="J20" s="9"/>
      <c r="K20" s="354"/>
      <c r="M20" s="741" t="s">
        <v>37</v>
      </c>
      <c r="N20" s="67"/>
      <c r="O20" s="664"/>
      <c r="P20" s="64">
        <v>1</v>
      </c>
      <c r="Q20" s="67"/>
      <c r="R20" s="111" t="s">
        <v>49</v>
      </c>
      <c r="S20" s="67"/>
      <c r="T20" s="343">
        <f t="shared" si="0"/>
        <v>1</v>
      </c>
      <c r="U20" s="67"/>
      <c r="V20" s="565" t="s">
        <v>50</v>
      </c>
      <c r="W20" s="18">
        <f t="shared" si="1"/>
        <v>0</v>
      </c>
      <c r="X20" s="82"/>
      <c r="Y20" s="82"/>
      <c r="Z20" s="82"/>
      <c r="AA20" s="135">
        <f>X19</f>
        <v>1</v>
      </c>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6.5" thickBot="1">
      <c r="B21" s="337"/>
      <c r="C21" s="816" t="s">
        <v>74</v>
      </c>
      <c r="D21" s="817"/>
      <c r="E21" s="337"/>
      <c r="F21" s="6"/>
      <c r="G21" s="44"/>
      <c r="H21" s="44"/>
      <c r="I21" s="583"/>
      <c r="J21" s="9"/>
      <c r="K21" s="354"/>
      <c r="M21" s="741" t="s">
        <v>59</v>
      </c>
      <c r="N21" s="67"/>
      <c r="O21" s="664"/>
      <c r="P21" s="64">
        <v>0.5</v>
      </c>
      <c r="Q21" s="67"/>
      <c r="R21" s="111" t="s">
        <v>49</v>
      </c>
      <c r="S21" s="67"/>
      <c r="T21" s="343">
        <f t="shared" si="0"/>
        <v>0.5</v>
      </c>
      <c r="U21" s="67"/>
      <c r="V21" s="565" t="s">
        <v>50</v>
      </c>
      <c r="W21" s="18">
        <f t="shared" si="1"/>
        <v>0</v>
      </c>
      <c r="X21" s="82"/>
      <c r="Y21" s="82"/>
      <c r="Z21" s="82"/>
      <c r="AA21" s="132">
        <f>MIN(AA8:AA20)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5.75">
      <c r="B22" s="337"/>
      <c r="C22" s="643" t="s">
        <v>157</v>
      </c>
      <c r="D22" s="120" t="s">
        <v>56</v>
      </c>
      <c r="E22" s="337"/>
      <c r="F22" s="58"/>
      <c r="G22" s="344">
        <f>MAX(G13:G17)</f>
        <v>12</v>
      </c>
      <c r="H22" s="58"/>
      <c r="I22" s="345">
        <f>MAX(J13:J17)</f>
        <v>12</v>
      </c>
      <c r="J22" s="9"/>
      <c r="K22" s="354"/>
      <c r="M22" s="741" t="s">
        <v>11</v>
      </c>
      <c r="N22" s="67"/>
      <c r="O22" s="664"/>
      <c r="P22" s="64">
        <v>0.5</v>
      </c>
      <c r="Q22" s="67"/>
      <c r="R22" s="111" t="s">
        <v>49</v>
      </c>
      <c r="S22" s="67"/>
      <c r="T22" s="343">
        <f t="shared" si="0"/>
        <v>0.5</v>
      </c>
      <c r="U22" s="67"/>
      <c r="V22" s="110" t="s">
        <v>49</v>
      </c>
      <c r="W22" s="18">
        <f t="shared" si="1"/>
        <v>0.5</v>
      </c>
      <c r="X22" s="82"/>
      <c r="Y22" s="82"/>
      <c r="Z22" s="82"/>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37.5" customHeight="1">
      <c r="A23" s="4">
        <v>2</v>
      </c>
      <c r="B23" s="93"/>
      <c r="C23" s="829" t="s">
        <v>89</v>
      </c>
      <c r="D23" s="829"/>
      <c r="E23" s="337"/>
      <c r="F23" s="43"/>
      <c r="G23" s="47" t="s">
        <v>2</v>
      </c>
      <c r="H23" s="43"/>
      <c r="I23" s="575"/>
      <c r="J23" s="9"/>
      <c r="K23" s="354"/>
      <c r="M23" s="741" t="s">
        <v>13</v>
      </c>
      <c r="N23" s="67"/>
      <c r="O23" s="664"/>
      <c r="P23" s="64">
        <v>0.5</v>
      </c>
      <c r="Q23" s="67"/>
      <c r="R23" s="111" t="s">
        <v>49</v>
      </c>
      <c r="S23" s="67"/>
      <c r="T23" s="343">
        <f t="shared" si="0"/>
        <v>0.5</v>
      </c>
      <c r="U23" s="67"/>
      <c r="V23" s="110" t="s">
        <v>49</v>
      </c>
      <c r="W23" s="18">
        <f t="shared" si="1"/>
        <v>0.5</v>
      </c>
      <c r="X23" s="82"/>
      <c r="Y23" s="82"/>
      <c r="Z23" s="82"/>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A24" s="4"/>
      <c r="B24" s="93"/>
      <c r="C24" s="851" t="s">
        <v>160</v>
      </c>
      <c r="D24" s="851"/>
      <c r="E24" s="98">
        <v>2</v>
      </c>
      <c r="F24" s="67"/>
      <c r="G24" s="338">
        <f>E24*$A$23</f>
        <v>4</v>
      </c>
      <c r="H24" s="67"/>
      <c r="I24" s="555" t="s">
        <v>49</v>
      </c>
      <c r="J24" s="9">
        <f>IF(I24="Y",G24,0)</f>
        <v>4</v>
      </c>
      <c r="K24" s="354">
        <f>IF(OR(J24,J25,J26&gt;0),1,0)</f>
        <v>1</v>
      </c>
      <c r="M24" s="741" t="s">
        <v>12</v>
      </c>
      <c r="N24" s="65"/>
      <c r="O24" s="664"/>
      <c r="P24" s="64">
        <v>0.5</v>
      </c>
      <c r="Q24" s="65"/>
      <c r="R24" s="111" t="s">
        <v>49</v>
      </c>
      <c r="S24" s="65"/>
      <c r="T24" s="343">
        <f>IF(R24="Y",P24*$L$6,"")</f>
        <v>0.5</v>
      </c>
      <c r="U24" s="65"/>
      <c r="V24" s="110" t="s">
        <v>49</v>
      </c>
      <c r="W24" s="18">
        <f>IF(V24="Y", T24, 0)</f>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15.6" customHeight="1">
      <c r="B25" s="337"/>
      <c r="C25" s="851" t="s">
        <v>44</v>
      </c>
      <c r="D25" s="851"/>
      <c r="E25" s="98">
        <v>2</v>
      </c>
      <c r="F25" s="67"/>
      <c r="G25" s="338">
        <f>E25*$A$23</f>
        <v>4</v>
      </c>
      <c r="H25" s="67"/>
      <c r="I25" s="555" t="s">
        <v>49</v>
      </c>
      <c r="J25" s="9">
        <f>IF(I25="Y",G25,0)</f>
        <v>4</v>
      </c>
      <c r="K25" s="354"/>
      <c r="M25" s="51" t="s">
        <v>25</v>
      </c>
      <c r="N25" s="44"/>
      <c r="O25" s="42"/>
      <c r="P25" s="44"/>
      <c r="Q25" s="44"/>
      <c r="R25" s="48"/>
      <c r="S25" s="44"/>
      <c r="T25" s="49"/>
      <c r="U25" s="44"/>
      <c r="V25" s="50"/>
      <c r="W25" s="19"/>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3.15" customHeight="1">
      <c r="B26" s="337"/>
      <c r="C26" s="825" t="s">
        <v>79</v>
      </c>
      <c r="D26" s="826"/>
      <c r="E26" s="99">
        <v>1</v>
      </c>
      <c r="F26" s="147"/>
      <c r="G26" s="868">
        <f>E26*$A$23</f>
        <v>2</v>
      </c>
      <c r="H26" s="55"/>
      <c r="I26" s="877" t="s">
        <v>49</v>
      </c>
      <c r="J26" s="9">
        <f>IF(I26="Y",G26,0)</f>
        <v>2</v>
      </c>
      <c r="K26" s="354"/>
      <c r="M26" s="658" t="s">
        <v>28</v>
      </c>
      <c r="N26" s="66"/>
      <c r="O26" s="665"/>
      <c r="P26" s="64">
        <v>2</v>
      </c>
      <c r="Q26" s="66"/>
      <c r="R26" s="111" t="s">
        <v>49</v>
      </c>
      <c r="S26" s="66"/>
      <c r="T26" s="343">
        <f t="shared" ref="T26:T32" si="2">IF(R26="Y",P26*$L$6,"")</f>
        <v>2</v>
      </c>
      <c r="U26" s="66"/>
      <c r="V26" s="565" t="s">
        <v>50</v>
      </c>
      <c r="W26" s="18">
        <f t="shared" ref="W26:W32" si="3">IF(V26="Y", T26, 0)</f>
        <v>0</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8" customHeight="1">
      <c r="B27" s="337"/>
      <c r="C27" s="827"/>
      <c r="D27" s="828"/>
      <c r="E27" s="6"/>
      <c r="F27" s="6"/>
      <c r="G27" s="869"/>
      <c r="H27" s="6"/>
      <c r="I27" s="878"/>
      <c r="J27" s="10"/>
      <c r="K27" s="354"/>
      <c r="M27" s="658" t="s">
        <v>20</v>
      </c>
      <c r="N27" s="67"/>
      <c r="O27" s="665"/>
      <c r="P27" s="64">
        <v>1</v>
      </c>
      <c r="Q27" s="67"/>
      <c r="R27" s="111" t="s">
        <v>49</v>
      </c>
      <c r="S27" s="67"/>
      <c r="T27" s="343">
        <f t="shared" si="2"/>
        <v>1</v>
      </c>
      <c r="U27" s="67"/>
      <c r="V27" s="565" t="s">
        <v>50</v>
      </c>
      <c r="W27" s="18">
        <f t="shared" si="3"/>
        <v>0</v>
      </c>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5.75">
      <c r="B28" s="337"/>
      <c r="C28" s="643" t="s">
        <v>157</v>
      </c>
      <c r="D28" s="123" t="s">
        <v>56</v>
      </c>
      <c r="E28" s="337">
        <f>SUM(E24:E26)</f>
        <v>5</v>
      </c>
      <c r="F28" s="56"/>
      <c r="G28" s="346">
        <f>SUM(G24:G26)</f>
        <v>10</v>
      </c>
      <c r="H28" s="56"/>
      <c r="I28" s="345">
        <f>SUM(J24:J26)</f>
        <v>10</v>
      </c>
      <c r="J28" s="9"/>
      <c r="K28" s="354"/>
      <c r="M28" s="658" t="s">
        <v>17</v>
      </c>
      <c r="N28" s="67"/>
      <c r="O28" s="665"/>
      <c r="P28" s="64">
        <v>1</v>
      </c>
      <c r="Q28" s="67"/>
      <c r="R28" s="111" t="s">
        <v>49</v>
      </c>
      <c r="S28" s="67"/>
      <c r="T28" s="343">
        <f t="shared" si="2"/>
        <v>1</v>
      </c>
      <c r="U28" s="67"/>
      <c r="V28" s="565" t="s">
        <v>50</v>
      </c>
      <c r="W28" s="18">
        <f t="shared" si="3"/>
        <v>0</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54.75" customHeight="1">
      <c r="A29" s="4">
        <v>2</v>
      </c>
      <c r="B29" s="93"/>
      <c r="C29" s="829" t="s">
        <v>177</v>
      </c>
      <c r="D29" s="829"/>
      <c r="E29" s="337"/>
      <c r="F29" s="43"/>
      <c r="G29" s="119" t="s">
        <v>2</v>
      </c>
      <c r="H29" s="43"/>
      <c r="I29" s="50"/>
      <c r="J29" s="9"/>
      <c r="K29" s="354"/>
      <c r="M29" s="658" t="s">
        <v>19</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31.5" customHeight="1">
      <c r="B30" s="337"/>
      <c r="C30" s="866" t="s">
        <v>80</v>
      </c>
      <c r="D30" s="866"/>
      <c r="E30" s="96">
        <v>0</v>
      </c>
      <c r="F30" s="76"/>
      <c r="G30" s="339">
        <f>E30*$A$29</f>
        <v>0</v>
      </c>
      <c r="H30" s="76"/>
      <c r="I30" s="109" t="s">
        <v>50</v>
      </c>
      <c r="J30" s="9">
        <f>IF(I30="Y",G30,0)</f>
        <v>0</v>
      </c>
      <c r="K30" s="354">
        <f>IF(I30="Y",1,0)</f>
        <v>0</v>
      </c>
      <c r="M30" s="658" t="s">
        <v>18</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31.15" customHeight="1">
      <c r="B31" s="337"/>
      <c r="C31" s="866" t="s">
        <v>215</v>
      </c>
      <c r="D31" s="866"/>
      <c r="E31" s="96">
        <v>2.5</v>
      </c>
      <c r="F31" s="76"/>
      <c r="G31" s="339">
        <f>E31*$A$29</f>
        <v>5</v>
      </c>
      <c r="H31" s="76"/>
      <c r="I31" s="109" t="s">
        <v>49</v>
      </c>
      <c r="J31" s="9">
        <f>IF(I31="Y",G31,0)</f>
        <v>5</v>
      </c>
      <c r="K31" s="354">
        <f>IF(I31="Y",1,0)</f>
        <v>1</v>
      </c>
      <c r="M31" s="658" t="s">
        <v>26</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15" customHeight="1">
      <c r="B32" s="337"/>
      <c r="C32" s="824" t="s">
        <v>81</v>
      </c>
      <c r="D32" s="824"/>
      <c r="E32" s="97">
        <v>2.5</v>
      </c>
      <c r="F32" s="76"/>
      <c r="G32" s="339">
        <f>E32*$A$29</f>
        <v>5</v>
      </c>
      <c r="H32" s="76"/>
      <c r="I32" s="555" t="s">
        <v>49</v>
      </c>
      <c r="J32" s="9">
        <f>IF(I32="Y",G32,0)</f>
        <v>5</v>
      </c>
      <c r="K32" s="354">
        <f>IF(I32="Y",1,0)</f>
        <v>1</v>
      </c>
      <c r="M32" s="741" t="s">
        <v>16</v>
      </c>
      <c r="N32" s="67"/>
      <c r="O32" s="664"/>
      <c r="P32" s="64">
        <v>0.5</v>
      </c>
      <c r="Q32" s="67"/>
      <c r="R32" s="111" t="s">
        <v>49</v>
      </c>
      <c r="S32" s="67"/>
      <c r="T32" s="343">
        <f t="shared" si="2"/>
        <v>0.5</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18.75">
      <c r="B33" s="337"/>
      <c r="C33" s="643" t="s">
        <v>157</v>
      </c>
      <c r="D33" s="123" t="s">
        <v>56</v>
      </c>
      <c r="E33" s="337">
        <f>SUM(E30:E32)</f>
        <v>5</v>
      </c>
      <c r="F33" s="56"/>
      <c r="G33" s="346">
        <f>SUM(G30:G32)</f>
        <v>10</v>
      </c>
      <c r="H33" s="56"/>
      <c r="I33" s="347">
        <f>SUM(J30:J32)</f>
        <v>10</v>
      </c>
      <c r="J33" s="10"/>
      <c r="K33" s="354"/>
      <c r="M33" s="73" t="s">
        <v>32</v>
      </c>
      <c r="N33" s="55"/>
      <c r="O33" s="55"/>
      <c r="P33" s="55"/>
      <c r="Q33" s="55"/>
      <c r="R33" s="74"/>
      <c r="S33" s="55"/>
      <c r="T33" s="75"/>
      <c r="U33" s="55"/>
      <c r="V33" s="59"/>
      <c r="W33" s="19"/>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15.75">
      <c r="B34" s="337"/>
      <c r="C34" s="337"/>
      <c r="D34" s="44"/>
      <c r="E34" s="337"/>
      <c r="F34" s="44"/>
      <c r="G34" s="44"/>
      <c r="H34" s="44"/>
      <c r="I34" s="575"/>
      <c r="J34" s="9"/>
      <c r="K34" s="354"/>
      <c r="M34" s="658" t="s">
        <v>30</v>
      </c>
      <c r="N34" s="67"/>
      <c r="O34" s="665"/>
      <c r="P34" s="64">
        <v>1</v>
      </c>
      <c r="Q34" s="67"/>
      <c r="R34" s="111" t="s">
        <v>49</v>
      </c>
      <c r="S34" s="67"/>
      <c r="T34" s="343">
        <f>IF(R34="Y",P34*$L$6,"")</f>
        <v>1</v>
      </c>
      <c r="U34" s="67"/>
      <c r="V34" s="110" t="s">
        <v>49</v>
      </c>
      <c r="W34" s="18">
        <f>IF(V34="Y", T34, 0)</f>
        <v>1</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37.9" customHeight="1">
      <c r="A35" s="4">
        <v>4</v>
      </c>
      <c r="B35" s="93"/>
      <c r="C35" s="63" t="s">
        <v>179</v>
      </c>
      <c r="D35" s="54"/>
      <c r="E35" s="337"/>
      <c r="F35" s="43"/>
      <c r="G35" s="662" t="s">
        <v>2</v>
      </c>
      <c r="H35" s="43"/>
      <c r="I35" s="575"/>
      <c r="J35" s="9"/>
      <c r="K35" s="354"/>
      <c r="M35" s="658" t="s">
        <v>31</v>
      </c>
      <c r="N35" s="65"/>
      <c r="O35" s="665"/>
      <c r="P35" s="64">
        <v>0.5</v>
      </c>
      <c r="Q35" s="65"/>
      <c r="R35" s="111" t="s">
        <v>49</v>
      </c>
      <c r="S35" s="65"/>
      <c r="T35" s="343">
        <f>IF(R35="Y",P35*$L$6,"")</f>
        <v>0.5</v>
      </c>
      <c r="U35" s="65"/>
      <c r="V35" s="565" t="s">
        <v>50</v>
      </c>
      <c r="W35" s="18">
        <f>IF(V35="Y", T35, 0)</f>
        <v>0</v>
      </c>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6.899999999999999" customHeight="1">
      <c r="B36" s="337"/>
      <c r="C36" s="824" t="s">
        <v>180</v>
      </c>
      <c r="D36" s="824"/>
      <c r="E36" s="96">
        <v>0</v>
      </c>
      <c r="F36" s="76"/>
      <c r="G36" s="339">
        <f>E36*$A$35</f>
        <v>0</v>
      </c>
      <c r="H36" s="341"/>
      <c r="I36" s="555" t="s">
        <v>50</v>
      </c>
      <c r="J36" s="9">
        <f t="shared" ref="J36:J42" si="4">IF(I36="Y",G36,0)</f>
        <v>0</v>
      </c>
      <c r="K36" s="354">
        <f t="shared" ref="K36:K42" si="5">IF(I36="Y",1,0)</f>
        <v>0</v>
      </c>
      <c r="M36" s="178" t="s">
        <v>100</v>
      </c>
      <c r="N36" s="337"/>
      <c r="O36" s="337"/>
      <c r="P36" s="337"/>
      <c r="Q36" s="337"/>
      <c r="R36" s="46"/>
      <c r="S36" s="337"/>
      <c r="T36" s="337"/>
      <c r="U36" s="337"/>
      <c r="V36" s="46"/>
      <c r="W36" s="5"/>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1.15" customHeight="1">
      <c r="B37" s="337"/>
      <c r="C37" s="824" t="s">
        <v>181</v>
      </c>
      <c r="D37" s="824"/>
      <c r="E37" s="96">
        <v>1</v>
      </c>
      <c r="F37" s="76"/>
      <c r="G37" s="339">
        <f>E37*$A$35</f>
        <v>4</v>
      </c>
      <c r="H37" s="341"/>
      <c r="I37" s="555" t="s">
        <v>49</v>
      </c>
      <c r="J37" s="9">
        <f t="shared" si="4"/>
        <v>4</v>
      </c>
      <c r="K37" s="354">
        <f t="shared" si="5"/>
        <v>1</v>
      </c>
      <c r="M37" s="43"/>
      <c r="N37" s="47"/>
      <c r="O37" s="337"/>
      <c r="P37" s="47"/>
      <c r="Q37" s="47"/>
      <c r="R37" s="128" t="s">
        <v>58</v>
      </c>
      <c r="S37" s="47"/>
      <c r="T37" s="350">
        <f>SUM(T8:T35)</f>
        <v>30</v>
      </c>
      <c r="U37" s="47"/>
      <c r="V37" s="351">
        <f>SUM(W8:W35)</f>
        <v>19.5</v>
      </c>
      <c r="W37" s="17"/>
      <c r="X37" s="86"/>
      <c r="Y37" s="86"/>
      <c r="Z37" s="86"/>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45" customHeight="1" thickBot="1">
      <c r="B38" s="337"/>
      <c r="C38" s="824" t="s">
        <v>182</v>
      </c>
      <c r="D38" s="824"/>
      <c r="E38" s="96">
        <v>2</v>
      </c>
      <c r="F38" s="76"/>
      <c r="G38" s="339">
        <v>4</v>
      </c>
      <c r="H38" s="341"/>
      <c r="I38" s="555" t="s">
        <v>49</v>
      </c>
      <c r="J38" s="9">
        <f t="shared" si="4"/>
        <v>4</v>
      </c>
      <c r="K38" s="354">
        <f t="shared" si="5"/>
        <v>1</v>
      </c>
      <c r="M38" s="6"/>
      <c r="N38" s="337"/>
      <c r="O38" s="6"/>
      <c r="P38" s="6"/>
      <c r="Q38" s="337"/>
      <c r="R38" s="5"/>
      <c r="S38" s="337"/>
      <c r="T38" s="5"/>
      <c r="U38" s="337"/>
      <c r="V38" s="5"/>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15" customHeight="1">
      <c r="B39" s="337"/>
      <c r="C39" s="824" t="s">
        <v>183</v>
      </c>
      <c r="D39" s="824"/>
      <c r="E39" s="96"/>
      <c r="F39" s="76"/>
      <c r="G39" s="339"/>
      <c r="H39" s="341"/>
      <c r="I39" s="339"/>
      <c r="J39" s="9">
        <f t="shared" si="4"/>
        <v>0</v>
      </c>
      <c r="K39" s="354">
        <f t="shared" si="5"/>
        <v>0</v>
      </c>
      <c r="M39" s="841" t="s">
        <v>71</v>
      </c>
      <c r="N39" s="68"/>
      <c r="O39" s="843">
        <f>(I51+V37)/(G51+T37)</f>
        <v>0.85499999999999998</v>
      </c>
      <c r="P39" s="843"/>
      <c r="Q39" s="843"/>
      <c r="R39" s="843"/>
      <c r="S39" s="843"/>
      <c r="T39" s="843"/>
      <c r="U39" s="843"/>
      <c r="V39" s="844"/>
      <c r="W39" s="5"/>
      <c r="X39" s="82"/>
      <c r="Y39" s="82"/>
      <c r="Z39" s="82"/>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16.5" customHeight="1" thickBot="1">
      <c r="B40" s="337"/>
      <c r="C40" s="863" t="s">
        <v>184</v>
      </c>
      <c r="D40" s="864"/>
      <c r="E40" s="96">
        <v>3</v>
      </c>
      <c r="F40" s="76"/>
      <c r="G40" s="339">
        <v>4</v>
      </c>
      <c r="H40" s="341"/>
      <c r="I40" s="555" t="s">
        <v>49</v>
      </c>
      <c r="J40" s="9">
        <f t="shared" si="4"/>
        <v>4</v>
      </c>
      <c r="K40" s="354">
        <f t="shared" si="5"/>
        <v>1</v>
      </c>
      <c r="M40" s="842"/>
      <c r="N40" s="69"/>
      <c r="O40" s="845"/>
      <c r="P40" s="845"/>
      <c r="Q40" s="845"/>
      <c r="R40" s="845"/>
      <c r="S40" s="845"/>
      <c r="T40" s="845"/>
      <c r="U40" s="845"/>
      <c r="V40" s="846"/>
      <c r="W40" s="2"/>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16.5" customHeight="1" thickBot="1">
      <c r="B41" s="337"/>
      <c r="C41" s="865" t="s">
        <v>43</v>
      </c>
      <c r="D41" s="865"/>
      <c r="E41" s="96">
        <v>4</v>
      </c>
      <c r="F41" s="76"/>
      <c r="G41" s="339">
        <v>4</v>
      </c>
      <c r="H41" s="76"/>
      <c r="I41" s="555" t="s">
        <v>49</v>
      </c>
      <c r="J41" s="9">
        <f t="shared" si="4"/>
        <v>4</v>
      </c>
      <c r="K41" s="354">
        <f t="shared" si="5"/>
        <v>1</v>
      </c>
      <c r="M41" s="6"/>
      <c r="N41" s="337"/>
      <c r="O41" s="6"/>
      <c r="P41" s="6"/>
      <c r="Q41" s="337"/>
      <c r="R41" s="5"/>
      <c r="S41" s="337"/>
      <c r="T41" s="5"/>
      <c r="U41" s="337"/>
      <c r="V41" s="5"/>
      <c r="W41" s="2"/>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30" customHeight="1" thickBot="1">
      <c r="B42" s="337"/>
      <c r="C42" s="824" t="s">
        <v>167</v>
      </c>
      <c r="D42" s="824"/>
      <c r="E42" s="96">
        <v>5</v>
      </c>
      <c r="F42" s="76"/>
      <c r="G42" s="339">
        <v>4</v>
      </c>
      <c r="H42" s="76"/>
      <c r="I42" s="555" t="s">
        <v>49</v>
      </c>
      <c r="J42" s="9">
        <f t="shared" si="4"/>
        <v>4</v>
      </c>
      <c r="K42" s="354">
        <f t="shared" si="5"/>
        <v>1</v>
      </c>
      <c r="M42" s="739" t="s">
        <v>63</v>
      </c>
      <c r="N42" s="70"/>
      <c r="O42" s="859" t="s">
        <v>61</v>
      </c>
      <c r="P42" s="860"/>
      <c r="Q42" s="860"/>
      <c r="R42" s="860"/>
      <c r="S42" s="860"/>
      <c r="T42" s="860"/>
      <c r="U42" s="860"/>
      <c r="V42" s="861"/>
      <c r="W42" s="5"/>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20.100000000000001" customHeight="1">
      <c r="B43" s="337"/>
      <c r="C43" s="643" t="s">
        <v>157</v>
      </c>
      <c r="D43" s="128" t="s">
        <v>56</v>
      </c>
      <c r="E43" s="337"/>
      <c r="F43" s="56"/>
      <c r="G43" s="663">
        <f>SUM(G36:G42)</f>
        <v>20</v>
      </c>
      <c r="H43" s="656"/>
      <c r="I43" s="347">
        <f>SUM(J36:J42)</f>
        <v>20</v>
      </c>
      <c r="J43" s="10"/>
      <c r="K43" s="354"/>
      <c r="M43" s="852" t="s">
        <v>62</v>
      </c>
      <c r="N43" s="71"/>
      <c r="O43" s="854" t="str">
        <f>IF(AA21=0,0,VLOOKUP(O39,Lookups!A2:C10,IF(O42="Industrial",2,3),TRUE))</f>
        <v>5 + Exemplary</v>
      </c>
      <c r="P43" s="854"/>
      <c r="Q43" s="854"/>
      <c r="R43" s="854"/>
      <c r="S43" s="854"/>
      <c r="T43" s="854"/>
      <c r="U43" s="854"/>
      <c r="V43" s="855"/>
      <c r="W43" s="5"/>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20.100000000000001" customHeight="1" thickBot="1">
      <c r="B44" s="337"/>
      <c r="C44" s="337"/>
      <c r="D44" s="42"/>
      <c r="E44" s="337"/>
      <c r="F44" s="56"/>
      <c r="G44" s="56"/>
      <c r="H44" s="56"/>
      <c r="I44" s="615"/>
      <c r="J44" s="10"/>
      <c r="K44" s="354"/>
      <c r="M44" s="853"/>
      <c r="N44" s="72"/>
      <c r="O44" s="856"/>
      <c r="P44" s="856"/>
      <c r="Q44" s="856"/>
      <c r="R44" s="856"/>
      <c r="S44" s="856"/>
      <c r="T44" s="856"/>
      <c r="U44" s="856"/>
      <c r="V44" s="857"/>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56.25">
      <c r="A45" s="4">
        <v>2</v>
      </c>
      <c r="B45" s="93"/>
      <c r="C45" s="63" t="s">
        <v>185</v>
      </c>
      <c r="D45" s="54"/>
      <c r="E45" s="337"/>
      <c r="F45" s="43"/>
      <c r="G45" s="119" t="s">
        <v>3</v>
      </c>
      <c r="H45" s="43"/>
      <c r="I45" s="575"/>
      <c r="J45" s="9"/>
      <c r="K45" s="354"/>
      <c r="L45" s="337"/>
      <c r="M45" s="136"/>
      <c r="N45" s="337"/>
      <c r="O45" s="849" t="str">
        <f>IF(AA21=0,AG11,"")</f>
        <v/>
      </c>
      <c r="P45" s="849"/>
      <c r="Q45" s="849"/>
      <c r="R45" s="849"/>
      <c r="S45" s="849"/>
      <c r="T45" s="849"/>
      <c r="U45" s="849"/>
      <c r="V45" s="849"/>
      <c r="W45" s="46"/>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15.75">
      <c r="B46" s="337"/>
      <c r="C46" s="820" t="s">
        <v>168</v>
      </c>
      <c r="D46" s="821"/>
      <c r="E46" s="9">
        <v>0</v>
      </c>
      <c r="F46" s="102"/>
      <c r="G46" s="342">
        <f>E46*$A$45</f>
        <v>0</v>
      </c>
      <c r="H46" s="342"/>
      <c r="I46" s="555" t="s">
        <v>50</v>
      </c>
      <c r="J46" s="9">
        <f>IF(I46="Y",G46,0)</f>
        <v>0</v>
      </c>
      <c r="K46" s="354">
        <f>IF(I46="Y",1,0)</f>
        <v>0</v>
      </c>
      <c r="L46" s="337"/>
      <c r="M46" s="808" t="s">
        <v>194</v>
      </c>
      <c r="N46" s="808"/>
      <c r="O46" s="808"/>
      <c r="P46" s="808"/>
      <c r="Q46" s="808"/>
      <c r="R46" s="808"/>
      <c r="S46" s="808"/>
      <c r="T46" s="808"/>
      <c r="U46" s="808"/>
      <c r="V46" s="808"/>
      <c r="W46" s="46"/>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15.75">
      <c r="B47" s="337"/>
      <c r="C47" s="820" t="s">
        <v>27</v>
      </c>
      <c r="D47" s="821"/>
      <c r="E47" s="9">
        <v>5</v>
      </c>
      <c r="F47" s="102"/>
      <c r="G47" s="342">
        <v>6</v>
      </c>
      <c r="H47" s="342"/>
      <c r="I47" s="555" t="s">
        <v>49</v>
      </c>
      <c r="J47" s="9">
        <f>IF(I47="Y",G47,0)</f>
        <v>6</v>
      </c>
      <c r="K47" s="354">
        <f>IF(I47="Y",1,0)</f>
        <v>1</v>
      </c>
      <c r="L47" s="337"/>
      <c r="M47" s="808"/>
      <c r="N47" s="808"/>
      <c r="O47" s="808"/>
      <c r="P47" s="808"/>
      <c r="Q47" s="808"/>
      <c r="R47" s="808"/>
      <c r="S47" s="808"/>
      <c r="T47" s="808"/>
      <c r="U47" s="808"/>
      <c r="V47" s="808"/>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31.5" customHeight="1">
      <c r="B48" s="337"/>
      <c r="C48" s="822" t="s">
        <v>91</v>
      </c>
      <c r="D48" s="823"/>
      <c r="E48" s="9"/>
      <c r="F48" s="102"/>
      <c r="G48" s="342">
        <v>10</v>
      </c>
      <c r="H48" s="342"/>
      <c r="I48" s="555" t="s">
        <v>50</v>
      </c>
      <c r="J48" s="9">
        <f>IF(I48="Y",G48,0)</f>
        <v>0</v>
      </c>
      <c r="K48" s="354">
        <f>IF(I48="Y",1,0)</f>
        <v>0</v>
      </c>
      <c r="L48" s="337"/>
      <c r="M48" s="6"/>
      <c r="N48" s="337"/>
      <c r="O48" s="337"/>
      <c r="P48" s="337"/>
      <c r="Q48" s="337"/>
      <c r="R48" s="46"/>
      <c r="S48" s="337"/>
      <c r="T48" s="46"/>
      <c r="U48" s="337"/>
      <c r="V48" s="46"/>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643" t="s">
        <v>157</v>
      </c>
      <c r="D49" s="123" t="s">
        <v>56</v>
      </c>
      <c r="E49" s="337"/>
      <c r="F49" s="56"/>
      <c r="G49" s="346">
        <f>MAX(G46:G48)</f>
        <v>10</v>
      </c>
      <c r="H49" s="56"/>
      <c r="I49" s="347">
        <f>MAX(J46:J48)</f>
        <v>6</v>
      </c>
      <c r="J49" s="9"/>
      <c r="K49" s="354"/>
      <c r="L49" s="337"/>
      <c r="M49" s="6"/>
      <c r="N49" s="46"/>
      <c r="O49" s="337"/>
      <c r="P49" s="337"/>
      <c r="Q49" s="337"/>
      <c r="R49" s="46"/>
      <c r="S49" s="337"/>
      <c r="T49" s="46"/>
      <c r="U49" s="337"/>
      <c r="V49" s="46"/>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15" customHeight="1">
      <c r="B50" s="337"/>
      <c r="C50" s="337"/>
      <c r="D50" s="123"/>
      <c r="E50" s="337"/>
      <c r="F50" s="44"/>
      <c r="G50" s="44"/>
      <c r="H50" s="44"/>
      <c r="I50" s="582"/>
      <c r="J50" s="9"/>
      <c r="K50" s="354"/>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ht="16.5" customHeight="1">
      <c r="B51" s="161"/>
      <c r="C51" s="162"/>
      <c r="D51" s="163" t="s">
        <v>57</v>
      </c>
      <c r="E51" s="164"/>
      <c r="F51" s="165"/>
      <c r="G51" s="349">
        <f>G10+G22+G28+G33+G43+G49</f>
        <v>70</v>
      </c>
      <c r="H51" s="165"/>
      <c r="I51" s="349">
        <f>I10+I22+I28+I33+I43+I49</f>
        <v>66</v>
      </c>
      <c r="J51" s="166"/>
      <c r="K51" s="167"/>
      <c r="L51" s="168"/>
      <c r="N51" s="60"/>
      <c r="O51" s="60"/>
      <c r="P51" s="60"/>
      <c r="Q51" s="60"/>
      <c r="R51" s="60"/>
      <c r="S51" s="60"/>
      <c r="T51" s="60"/>
      <c r="U51" s="60"/>
      <c r="V51" s="60"/>
      <c r="W51" s="77"/>
      <c r="X51" s="78"/>
      <c r="Y51" s="78"/>
      <c r="Z51" s="78"/>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2:54" ht="15.75">
      <c r="B52" s="161"/>
      <c r="C52" s="162"/>
      <c r="D52" s="163"/>
      <c r="E52" s="164"/>
      <c r="F52" s="165"/>
      <c r="G52" s="349"/>
      <c r="H52" s="165"/>
      <c r="I52" s="349"/>
      <c r="J52" s="166"/>
      <c r="K52" s="167"/>
      <c r="L52" s="168"/>
      <c r="M52" s="168"/>
      <c r="N52" s="60"/>
      <c r="O52" s="60"/>
      <c r="P52" s="60"/>
      <c r="Q52" s="60"/>
      <c r="R52" s="60"/>
      <c r="S52" s="60"/>
      <c r="T52" s="60"/>
      <c r="U52" s="60"/>
      <c r="V52" s="60"/>
      <c r="W52" s="77"/>
      <c r="X52" s="78"/>
      <c r="Y52" s="78"/>
      <c r="Z52" s="78"/>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2:54">
      <c r="B53" s="161"/>
      <c r="C53" s="169"/>
      <c r="D53" s="169"/>
      <c r="E53" s="169"/>
      <c r="F53" s="169"/>
      <c r="G53" s="169"/>
      <c r="H53" s="169"/>
      <c r="I53" s="169"/>
      <c r="J53" s="168"/>
      <c r="K53" s="170"/>
      <c r="L53" s="168"/>
      <c r="M53" s="168"/>
      <c r="N53" s="60"/>
      <c r="O53" s="60"/>
      <c r="P53" s="60"/>
      <c r="Q53" s="60"/>
      <c r="R53" s="77"/>
      <c r="S53" s="60"/>
      <c r="T53" s="77"/>
      <c r="U53" s="60"/>
      <c r="V53" s="77"/>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8.75">
      <c r="B54" s="161"/>
      <c r="C54" s="171" t="s">
        <v>99</v>
      </c>
      <c r="D54" s="168"/>
      <c r="E54" s="168"/>
      <c r="F54" s="168"/>
      <c r="G54" s="168"/>
      <c r="H54" s="168"/>
      <c r="I54" s="168"/>
      <c r="J54" s="168"/>
      <c r="K54" s="170"/>
      <c r="L54" s="168"/>
      <c r="M54" s="168"/>
      <c r="N54" s="60"/>
      <c r="O54" s="60"/>
      <c r="P54" s="60"/>
      <c r="Q54" s="60"/>
      <c r="R54" s="77"/>
      <c r="S54" s="60"/>
      <c r="T54" s="77"/>
      <c r="U54" s="60"/>
      <c r="V54" s="77"/>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ht="37.5" customHeight="1">
      <c r="B55" s="161"/>
      <c r="C55" s="811" t="s">
        <v>98</v>
      </c>
      <c r="D55" s="811"/>
      <c r="E55" s="172">
        <v>0</v>
      </c>
      <c r="F55" s="173"/>
      <c r="G55" s="360"/>
      <c r="H55" s="359"/>
      <c r="I55" s="168"/>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5.75">
      <c r="B56" s="161"/>
      <c r="C56" s="361" t="s">
        <v>95</v>
      </c>
      <c r="D56" s="180"/>
      <c r="E56" s="172"/>
      <c r="F56" s="174"/>
      <c r="G56" s="360"/>
      <c r="H56" s="359"/>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15.75">
      <c r="B57" s="161"/>
      <c r="C57" s="818" t="s">
        <v>96</v>
      </c>
      <c r="D57" s="819"/>
      <c r="E57" s="172"/>
      <c r="F57" s="174"/>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818" t="s">
        <v>97</v>
      </c>
      <c r="D58" s="847"/>
      <c r="E58" s="168"/>
      <c r="F58" s="168"/>
      <c r="G58" s="175"/>
      <c r="H58" s="168"/>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1" t="s">
        <v>103</v>
      </c>
      <c r="D59" s="811"/>
      <c r="E59" s="168"/>
      <c r="F59" s="168"/>
      <c r="G59" s="175"/>
      <c r="H59" s="168"/>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1" t="s">
        <v>104</v>
      </c>
      <c r="D60" s="811"/>
      <c r="E60" s="172">
        <v>0</v>
      </c>
      <c r="F60" s="173"/>
      <c r="G60" s="360"/>
      <c r="H60" s="358"/>
      <c r="I60" s="555" t="s">
        <v>50</v>
      </c>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55.9" customHeight="1">
      <c r="B61" s="161"/>
      <c r="C61" s="811" t="s">
        <v>111</v>
      </c>
      <c r="D61" s="811"/>
      <c r="E61" s="172"/>
      <c r="F61" s="173"/>
      <c r="G61" s="360"/>
      <c r="H61" s="358"/>
      <c r="I61" s="555" t="s">
        <v>50</v>
      </c>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2" t="s">
        <v>105</v>
      </c>
      <c r="D62" s="813"/>
      <c r="E62" s="172"/>
      <c r="F62" s="173"/>
      <c r="G62" s="360"/>
      <c r="H62" s="358"/>
      <c r="I62" s="555"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15.75">
      <c r="B63" s="161"/>
      <c r="C63" s="833" t="s">
        <v>106</v>
      </c>
      <c r="D63" s="834"/>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36" t="s">
        <v>94</v>
      </c>
      <c r="D64" s="836"/>
      <c r="E64" s="172"/>
      <c r="F64" s="173"/>
      <c r="G64" s="830" t="s">
        <v>93</v>
      </c>
      <c r="H64" s="831"/>
      <c r="I64" s="832"/>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31.5" customHeight="1">
      <c r="B65" s="161"/>
      <c r="C65" s="837" t="s">
        <v>102</v>
      </c>
      <c r="D65" s="838"/>
      <c r="E65" s="172"/>
      <c r="F65" s="173"/>
      <c r="G65" s="360"/>
      <c r="H65" s="359"/>
      <c r="I65" s="359"/>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9" t="s">
        <v>107</v>
      </c>
      <c r="D66" s="840"/>
      <c r="E66" s="172"/>
      <c r="F66" s="173"/>
      <c r="G66" s="830" t="s">
        <v>92</v>
      </c>
      <c r="H66" s="831"/>
      <c r="I66" s="832"/>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15.75">
      <c r="B67" s="161"/>
      <c r="C67" s="836" t="s">
        <v>108</v>
      </c>
      <c r="D67" s="836"/>
      <c r="E67" s="172"/>
      <c r="F67" s="173"/>
      <c r="G67" s="830" t="s">
        <v>92</v>
      </c>
      <c r="H67" s="831"/>
      <c r="I67" s="832"/>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6" t="s">
        <v>109</v>
      </c>
      <c r="D68" s="836"/>
      <c r="E68" s="172"/>
      <c r="F68" s="173"/>
      <c r="G68" s="830" t="s">
        <v>92</v>
      </c>
      <c r="H68" s="831"/>
      <c r="I68" s="832"/>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110</v>
      </c>
      <c r="D69" s="836"/>
      <c r="E69" s="172"/>
      <c r="F69" s="173"/>
      <c r="G69" s="830" t="s">
        <v>92</v>
      </c>
      <c r="H69" s="831"/>
      <c r="I69" s="832"/>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5" t="s">
        <v>101</v>
      </c>
      <c r="D70" s="835"/>
      <c r="E70" s="172"/>
      <c r="F70" s="173"/>
      <c r="G70" s="830" t="s">
        <v>92</v>
      </c>
      <c r="H70" s="831"/>
      <c r="I70" s="832"/>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c r="B71" s="161"/>
      <c r="C71" s="168"/>
      <c r="D71" s="168"/>
      <c r="E71" s="168"/>
      <c r="F71" s="168"/>
      <c r="G71" s="168"/>
      <c r="H71" s="168"/>
      <c r="I71" s="168"/>
      <c r="J71" s="168"/>
      <c r="K71" s="176"/>
      <c r="L71" s="177"/>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c r="B72" s="161"/>
      <c r="C72" s="168"/>
      <c r="D72" s="168"/>
      <c r="E72" s="168"/>
      <c r="F72" s="168"/>
      <c r="G72" s="168"/>
      <c r="H72" s="168"/>
      <c r="I72" s="168"/>
      <c r="J72" s="168"/>
      <c r="K72" s="176"/>
      <c r="L72" s="177"/>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C76" s="60"/>
      <c r="D76" s="60"/>
      <c r="E76" s="60"/>
      <c r="F76" s="60"/>
      <c r="G76" s="60"/>
      <c r="H76" s="60"/>
      <c r="I76" s="60"/>
      <c r="J76" s="60"/>
      <c r="K76" s="138"/>
      <c r="L76" s="79"/>
      <c r="M76" s="60"/>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C77" s="60"/>
      <c r="D77" s="60"/>
      <c r="E77" s="80"/>
      <c r="F77" s="80"/>
      <c r="G77" s="80"/>
      <c r="H77" s="80"/>
      <c r="I77" s="80"/>
      <c r="J77" s="80"/>
      <c r="K77" s="138"/>
      <c r="L77" s="79"/>
      <c r="M77" s="60"/>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80"/>
      <c r="F78" s="80"/>
      <c r="G78" s="80"/>
      <c r="H78" s="80"/>
      <c r="I78" s="80"/>
      <c r="J78" s="8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1: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1: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1: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1: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1: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1: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1: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1: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1:54">
      <c r="A96" s="337"/>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A97" s="337"/>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91"/>
    </row>
    <row r="102" spans="1:54">
      <c r="A102" s="337"/>
      <c r="C102" s="337"/>
      <c r="D102" s="337"/>
      <c r="E102" s="80"/>
      <c r="F102" s="80"/>
      <c r="G102" s="80"/>
      <c r="H102" s="80"/>
      <c r="I102" s="80"/>
      <c r="J102" s="80"/>
      <c r="K102" s="139"/>
      <c r="L102" s="90"/>
      <c r="M102" s="337"/>
      <c r="O102" s="337"/>
      <c r="P102" s="337"/>
      <c r="R102" s="46"/>
      <c r="T102" s="46"/>
      <c r="V102" s="46"/>
      <c r="W102" s="46"/>
      <c r="X102" s="82"/>
      <c r="Y102" s="82"/>
      <c r="Z102" s="82"/>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c r="AW102" s="337"/>
      <c r="AX102" s="337"/>
      <c r="AY102" s="337"/>
      <c r="AZ102" s="337"/>
      <c r="BA102" s="337"/>
      <c r="BB102" s="92"/>
    </row>
    <row r="103" spans="1:54">
      <c r="A103" s="337"/>
      <c r="C103" s="337"/>
      <c r="D103" s="337"/>
      <c r="E103" s="80"/>
      <c r="F103" s="80"/>
      <c r="G103" s="80"/>
      <c r="H103" s="80"/>
      <c r="I103" s="80"/>
      <c r="J103" s="80"/>
      <c r="K103" s="139"/>
      <c r="L103" s="90"/>
      <c r="M103" s="337"/>
      <c r="O103" s="337"/>
      <c r="P103" s="337"/>
      <c r="R103" s="46"/>
      <c r="T103" s="46"/>
      <c r="V103" s="46"/>
      <c r="W103" s="46"/>
      <c r="X103" s="82"/>
      <c r="Y103" s="82"/>
      <c r="Z103" s="82"/>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92"/>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E107" s="3"/>
      <c r="F107" s="3"/>
      <c r="G107" s="3"/>
      <c r="H107" s="3"/>
      <c r="I107" s="3"/>
      <c r="J107" s="3"/>
      <c r="K107" s="140"/>
      <c r="L107" s="7"/>
      <c r="BB107" s="92"/>
    </row>
    <row r="108" spans="1:54">
      <c r="E108" s="3"/>
      <c r="F108" s="3"/>
      <c r="G108" s="3"/>
      <c r="H108" s="3"/>
      <c r="I108" s="3"/>
      <c r="J108" s="3"/>
      <c r="K108" s="140"/>
      <c r="L108" s="7"/>
    </row>
    <row r="109" spans="1:54">
      <c r="E109" s="3"/>
      <c r="F109" s="3"/>
      <c r="G109" s="3"/>
      <c r="H109" s="3"/>
      <c r="I109" s="3"/>
      <c r="J109" s="3"/>
      <c r="K109" s="140"/>
      <c r="L109" s="7"/>
    </row>
    <row r="110" spans="1:54">
      <c r="E110" s="3"/>
      <c r="F110" s="3"/>
      <c r="G110" s="3"/>
      <c r="H110" s="3"/>
      <c r="I110" s="3"/>
      <c r="J110" s="3"/>
      <c r="K110" s="140"/>
      <c r="L110" s="7"/>
    </row>
    <row r="111" spans="1:54">
      <c r="E111" s="8"/>
      <c r="F111" s="8"/>
      <c r="G111" s="8"/>
      <c r="H111" s="8"/>
      <c r="I111" s="8"/>
      <c r="J111" s="8"/>
    </row>
    <row r="112" spans="1:54">
      <c r="E112" s="8"/>
      <c r="F112" s="8"/>
      <c r="G112" s="8"/>
      <c r="H112" s="8"/>
      <c r="I112" s="8"/>
      <c r="J112" s="8"/>
    </row>
    <row r="113" spans="5:10">
      <c r="E113" s="8"/>
      <c r="F113" s="8"/>
      <c r="G113" s="8"/>
      <c r="H113" s="8"/>
      <c r="I113" s="8"/>
      <c r="J113" s="8"/>
    </row>
  </sheetData>
  <sheetProtection algorithmName="SHA-512" hashValue="derGDbS0dqCFBE0lDbCvUeDlKJHjBtEyF8fX5aPJ+bhe4c2n8AZ5XaD7zjlfPihZ+PG7WPbwZYktFwWsTzU4Tg==" saltValue="UjUNVMN/89D0NTh5T7ISUg==" spinCount="100000" sheet="1" objects="1" scenarios="1"/>
  <mergeCells count="64">
    <mergeCell ref="AA7:AB7"/>
    <mergeCell ref="AI7:AO8"/>
    <mergeCell ref="C8:D8"/>
    <mergeCell ref="C9:D9"/>
    <mergeCell ref="AI9:AO11"/>
    <mergeCell ref="C25:D25"/>
    <mergeCell ref="C26:D27"/>
    <mergeCell ref="C18:D18"/>
    <mergeCell ref="C2:I2"/>
    <mergeCell ref="O4:O5"/>
    <mergeCell ref="C13:D13"/>
    <mergeCell ref="C14:D14"/>
    <mergeCell ref="C15:D15"/>
    <mergeCell ref="C16:D16"/>
    <mergeCell ref="C17:D17"/>
    <mergeCell ref="C19:D19"/>
    <mergeCell ref="C20:D20"/>
    <mergeCell ref="C21:D21"/>
    <mergeCell ref="C23:D23"/>
    <mergeCell ref="C24:D24"/>
    <mergeCell ref="G26:G27"/>
    <mergeCell ref="I26:I27"/>
    <mergeCell ref="C29:D29"/>
    <mergeCell ref="C30:D30"/>
    <mergeCell ref="M43:M44"/>
    <mergeCell ref="C31:D31"/>
    <mergeCell ref="O43:V44"/>
    <mergeCell ref="C32:D32"/>
    <mergeCell ref="C36:D36"/>
    <mergeCell ref="C37:D37"/>
    <mergeCell ref="C38:D38"/>
    <mergeCell ref="C39:D39"/>
    <mergeCell ref="M39:M40"/>
    <mergeCell ref="O39:V40"/>
    <mergeCell ref="C40:D40"/>
    <mergeCell ref="C41:D41"/>
    <mergeCell ref="C42:D42"/>
    <mergeCell ref="O42:V42"/>
    <mergeCell ref="C62:D62"/>
    <mergeCell ref="O45:V45"/>
    <mergeCell ref="C46:D46"/>
    <mergeCell ref="M46:V47"/>
    <mergeCell ref="C47:D47"/>
    <mergeCell ref="C48:D48"/>
    <mergeCell ref="C55:D55"/>
    <mergeCell ref="C57:D57"/>
    <mergeCell ref="C58:D58"/>
    <mergeCell ref="C59:D59"/>
    <mergeCell ref="C60:D60"/>
    <mergeCell ref="C61:D61"/>
    <mergeCell ref="C63:D63"/>
    <mergeCell ref="C64:D64"/>
    <mergeCell ref="G64:I64"/>
    <mergeCell ref="C65:D65"/>
    <mergeCell ref="C66:D66"/>
    <mergeCell ref="G66:I66"/>
    <mergeCell ref="C70:D70"/>
    <mergeCell ref="G70:I70"/>
    <mergeCell ref="C67:D67"/>
    <mergeCell ref="G67:I67"/>
    <mergeCell ref="C68:D68"/>
    <mergeCell ref="G68:I68"/>
    <mergeCell ref="C69:D69"/>
    <mergeCell ref="G69:I69"/>
  </mergeCells>
  <dataValidations count="9">
    <dataValidation allowBlank="1" showErrorMessage="1" promptTitle="EN 15804:2012" prompt="Sustainability of construction works - Environmental product declarations - core rules for the product category of construction products, BSi" sqref="C42:D42" xr:uid="{E2FFEEEB-69C8-4789-A41E-8D90EA90B1D3}"/>
    <dataValidation allowBlank="1" showErrorMessage="1" sqref="C48:D48" xr:uid="{3B636EC2-FC64-41D1-967D-76DA00BC18DB}"/>
    <dataValidation allowBlank="1" showErrorMessage="1" promptTitle="CEN/TR 15941:2010" prompt="Sustainability of construction works - Environmental product declarations - Methodology for selection and use of generic data, BSi" sqref="C31:D31" xr:uid="{761684BB-E218-4DCB-B0A7-08DAE68BA231}"/>
    <dataValidation allowBlank="1" showInputMessage="1" showErrorMessage="1" promptTitle="EN 15804:2012" prompt="Sustainability of construction works - Environmental product declarations - core rules for the product category of construction products, BSi" sqref="C41:D41" xr:uid="{FF9F819C-1F08-4C12-A4F7-D8DAF3C73922}"/>
    <dataValidation allowBlank="1" showInputMessage="1" showErrorMessage="1" promptTitle="EN 15978:2011" prompt="Sustainability of construction works - assessment of environmental performance of buildings - calculation method, BSi" sqref="C26" xr:uid="{CE19CAC1-1737-48B7-8046-DAC25DF6B409}"/>
    <dataValidation allowBlank="1" showInputMessage="1" showErrorMessage="1" promptTitle="ISO 14040 &amp; ISO 14044:2006" prompt="Environmental management - Life cycle assessment - Principles and framework &amp; Environmental management - Life cycle assessment - Requirements and guidelines, BSi" sqref="C37:D38" xr:uid="{340122B5-8851-491B-876E-E2B1B3244114}"/>
    <dataValidation allowBlank="1" showInputMessage="1" showErrorMessage="1" promptTitle="ISO 21930:2007" prompt="Sustainability in building construction- Environmental declaration of building products, BSi" sqref="C40:D40" xr:uid="{ABE76B5A-2F6C-45D7-920F-D45EDDCE7A49}"/>
    <dataValidation type="list" allowBlank="1" showInputMessage="1" showErrorMessage="1" sqref="N42:V42" xr:uid="{48510A6D-928B-4A38-A23C-85C2440B2D3A}">
      <formula1>"Industrial, All others"</formula1>
    </dataValidation>
    <dataValidation type="list" allowBlank="1" showInputMessage="1" showErrorMessage="1" sqref="V26:V32 I36:I38 I30:I32 I13:I17 I24:I26 I7:I9 R26:R32 R34:R35 V34:V35 R8:R24 I60:I63 V8:V24 I46:I48 I40:I42" xr:uid="{EE23B6B6-18B0-4472-81D5-231DA57687C0}">
      <formula1>"Y, N"</formula1>
    </dataValidation>
  </dataValidations>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0A0E1-9839-4A33-9B2F-1881CACD4CB5}">
  <sheetPr codeName="Sheet32">
    <tabColor rgb="FF3D6864"/>
    <pageSetUpPr fitToPage="1"/>
  </sheetPr>
  <dimension ref="A1:BB110"/>
  <sheetViews>
    <sheetView showGridLines="0" topLeftCell="B1" zoomScale="80" zoomScaleNormal="80" workbookViewId="0">
      <selection activeCell="I7" sqref="I7"/>
    </sheetView>
  </sheetViews>
  <sheetFormatPr defaultColWidth="9.140625" defaultRowHeight="15"/>
  <cols>
    <col min="1" max="1" width="4.28515625" style="336" hidden="1" customWidth="1"/>
    <col min="2" max="2" width="4.28515625" style="337" customWidth="1"/>
    <col min="3" max="3" width="68.5703125" style="336" customWidth="1"/>
    <col min="4" max="4" width="7.140625" style="336" bestFit="1" customWidth="1"/>
    <col min="5" max="5" width="7.140625" style="336" hidden="1" customWidth="1"/>
    <col min="6" max="6" width="0.5703125" style="336" customWidth="1"/>
    <col min="7" max="7" width="6" style="336" customWidth="1"/>
    <col min="8" max="8" width="0.5703125" style="336" customWidth="1"/>
    <col min="9" max="9" width="7.42578125" style="336" customWidth="1"/>
    <col min="10" max="10" width="5.28515625" style="336" hidden="1" customWidth="1"/>
    <col min="11" max="11" width="6.7109375" style="774" bestFit="1" customWidth="1"/>
    <col min="12" max="12" width="4.7109375" style="336" hidden="1" customWidth="1"/>
    <col min="13" max="13" width="57.7109375" style="336" bestFit="1" customWidth="1"/>
    <col min="14" max="14" width="0.5703125" style="337" customWidth="1"/>
    <col min="15" max="15" width="5.7109375" style="336" customWidth="1"/>
    <col min="16" max="16" width="5.7109375" style="336" hidden="1" customWidth="1"/>
    <col min="17" max="17" width="0.5703125" style="337" customWidth="1"/>
    <col min="18" max="18" width="9" style="2" customWidth="1"/>
    <col min="19" max="19" width="0.5703125" style="337" customWidth="1"/>
    <col min="20" max="20" width="7.7109375" style="2" bestFit="1" customWidth="1"/>
    <col min="21" max="21" width="0.5703125" style="337" customWidth="1"/>
    <col min="22" max="22" width="7.140625" style="2" bestFit="1" customWidth="1"/>
    <col min="23" max="23" width="3.85546875" style="2" hidden="1" customWidth="1"/>
    <col min="24" max="25" width="9.140625" style="773" hidden="1" customWidth="1"/>
    <col min="26" max="26" width="9.85546875" style="773" hidden="1" customWidth="1"/>
    <col min="27" max="33" width="9.140625" style="336" hidden="1" customWidth="1"/>
    <col min="34" max="16384" width="9.140625" style="33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49"/>
      <c r="M2" s="749"/>
      <c r="N2" s="749"/>
      <c r="O2" s="749"/>
      <c r="P2" s="749"/>
      <c r="Q2" s="749"/>
      <c r="R2" s="749"/>
      <c r="S2" s="749"/>
      <c r="T2" s="749"/>
      <c r="U2" s="749"/>
      <c r="V2" s="749"/>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 r="C4" s="52" t="s">
        <v>67</v>
      </c>
      <c r="D4" s="337"/>
      <c r="E4" s="337"/>
      <c r="F4" s="337"/>
      <c r="G4" s="337"/>
      <c r="H4" s="337"/>
      <c r="I4" s="337"/>
      <c r="J4" s="337"/>
      <c r="K4" s="37"/>
      <c r="L4" s="337"/>
      <c r="M4" s="52" t="s">
        <v>66</v>
      </c>
      <c r="N4" s="752"/>
      <c r="O4" s="1005" t="s">
        <v>47</v>
      </c>
      <c r="P4" s="752"/>
      <c r="Q4" s="752"/>
      <c r="R4" s="753"/>
      <c r="S4" s="752"/>
      <c r="T4" s="753"/>
      <c r="U4" s="752"/>
      <c r="V4" s="753"/>
      <c r="W4" s="38"/>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86.25" customHeight="1" thickBot="1">
      <c r="A5" s="13" t="s">
        <v>29</v>
      </c>
      <c r="B5" s="88"/>
      <c r="C5" s="114" t="s">
        <v>54</v>
      </c>
      <c r="D5" s="115" t="s">
        <v>38</v>
      </c>
      <c r="E5" s="53"/>
      <c r="F5" s="36"/>
      <c r="G5" s="116" t="s">
        <v>52</v>
      </c>
      <c r="H5" s="36"/>
      <c r="I5" s="113" t="s">
        <v>75</v>
      </c>
      <c r="J5" s="87" t="s">
        <v>53</v>
      </c>
      <c r="K5" s="352" t="s">
        <v>76</v>
      </c>
      <c r="L5" s="88" t="s">
        <v>29</v>
      </c>
      <c r="M5" s="34"/>
      <c r="N5" s="35"/>
      <c r="O5" s="873"/>
      <c r="P5" s="35" t="s">
        <v>55</v>
      </c>
      <c r="Q5" s="35"/>
      <c r="R5" s="117" t="s">
        <v>48</v>
      </c>
      <c r="S5" s="35"/>
      <c r="T5" s="116" t="s">
        <v>52</v>
      </c>
      <c r="U5" s="35"/>
      <c r="V5" s="113" t="s">
        <v>51</v>
      </c>
      <c r="W5" s="89"/>
      <c r="X5" s="84"/>
      <c r="Y5" s="84"/>
      <c r="Z5" s="84"/>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ht="18.75">
      <c r="A6" s="4">
        <v>2</v>
      </c>
      <c r="B6" s="93"/>
      <c r="C6" s="62" t="s">
        <v>39</v>
      </c>
      <c r="D6" s="337"/>
      <c r="E6" s="337"/>
      <c r="F6" s="40"/>
      <c r="G6" s="118" t="s">
        <v>2</v>
      </c>
      <c r="H6" s="40"/>
      <c r="I6" s="40"/>
      <c r="J6" s="9"/>
      <c r="K6" s="353"/>
      <c r="L6" s="15">
        <v>1</v>
      </c>
      <c r="M6" s="51" t="s">
        <v>78</v>
      </c>
      <c r="N6" s="37"/>
      <c r="O6" s="37"/>
      <c r="P6" s="37"/>
      <c r="Q6" s="37"/>
      <c r="R6" s="38"/>
      <c r="S6" s="37"/>
      <c r="T6" s="38"/>
      <c r="U6" s="37"/>
      <c r="V6" s="39"/>
      <c r="W6" s="16"/>
      <c r="X6" s="83"/>
      <c r="Y6" s="83"/>
      <c r="Z6" s="85"/>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ht="18" customHeight="1">
      <c r="C7" s="61" t="s">
        <v>1</v>
      </c>
      <c r="D7" s="94" t="s">
        <v>21</v>
      </c>
      <c r="E7" s="11">
        <v>1</v>
      </c>
      <c r="F7" s="67"/>
      <c r="G7" s="338">
        <f>E7*$A$6</f>
        <v>2</v>
      </c>
      <c r="H7" s="67"/>
      <c r="I7" s="109" t="s">
        <v>49</v>
      </c>
      <c r="J7" s="9">
        <f>IF(I7="Y",G7,0)</f>
        <v>2</v>
      </c>
      <c r="K7" s="354">
        <f>IF(I7="Y",1,0)</f>
        <v>1</v>
      </c>
      <c r="M7" s="62" t="s">
        <v>24</v>
      </c>
      <c r="N7" s="46"/>
      <c r="O7" s="46"/>
      <c r="P7" s="46"/>
      <c r="Q7" s="46"/>
      <c r="R7" s="38"/>
      <c r="S7" s="46"/>
      <c r="T7" s="118" t="s">
        <v>2</v>
      </c>
      <c r="U7" s="46"/>
      <c r="V7" s="39"/>
      <c r="W7" s="16"/>
      <c r="X7" s="82"/>
      <c r="Y7" s="82"/>
      <c r="Z7" s="82"/>
      <c r="AA7" s="848" t="s">
        <v>76</v>
      </c>
      <c r="AB7" s="848"/>
      <c r="AC7" s="337"/>
      <c r="AD7" s="337"/>
      <c r="AE7" s="337"/>
      <c r="AF7" s="337"/>
      <c r="AG7" s="337"/>
      <c r="AH7" s="337"/>
      <c r="AI7" s="1003" t="s">
        <v>170</v>
      </c>
      <c r="AJ7" s="1003"/>
      <c r="AK7" s="1003"/>
      <c r="AL7" s="1003"/>
      <c r="AM7" s="1003"/>
      <c r="AN7" s="1003"/>
      <c r="AO7" s="1003"/>
      <c r="AP7" s="337"/>
      <c r="AQ7" s="337"/>
      <c r="AR7" s="337"/>
      <c r="AS7" s="337"/>
      <c r="AT7" s="337"/>
      <c r="AU7" s="337"/>
      <c r="AV7" s="337"/>
      <c r="AW7" s="337"/>
      <c r="AX7" s="337"/>
      <c r="AY7" s="337"/>
      <c r="AZ7" s="337"/>
      <c r="BA7" s="337"/>
    </row>
    <row r="8" spans="1:53" ht="15.6" customHeight="1">
      <c r="C8" s="820" t="s">
        <v>68</v>
      </c>
      <c r="D8" s="821"/>
      <c r="E8" s="9">
        <v>1</v>
      </c>
      <c r="F8" s="67"/>
      <c r="G8" s="338">
        <f>E8*$A$6</f>
        <v>2</v>
      </c>
      <c r="H8" s="67"/>
      <c r="I8" s="109" t="s">
        <v>49</v>
      </c>
      <c r="J8" s="9">
        <f>IF(I8="Y",G8,0)</f>
        <v>2</v>
      </c>
      <c r="K8" s="355"/>
      <c r="L8" s="1"/>
      <c r="M8" s="750" t="s">
        <v>23</v>
      </c>
      <c r="N8" s="66"/>
      <c r="O8" s="112" t="s">
        <v>21</v>
      </c>
      <c r="P8" s="64">
        <v>2</v>
      </c>
      <c r="Q8" s="66"/>
      <c r="R8" s="111" t="s">
        <v>49</v>
      </c>
      <c r="S8" s="66"/>
      <c r="T8" s="343">
        <f t="shared" ref="T8:T23" si="0">IF(R8="Y",P8*$L$6,"")</f>
        <v>2</v>
      </c>
      <c r="U8" s="66"/>
      <c r="V8" s="109" t="s">
        <v>49</v>
      </c>
      <c r="W8" s="18">
        <f t="shared" ref="W8:W23" si="1">IF(V8="Y", T8, 0)</f>
        <v>2</v>
      </c>
      <c r="X8" s="82">
        <f>IF(OR(R8="N",W8&gt;0),1,0)</f>
        <v>1</v>
      </c>
      <c r="Y8" s="82"/>
      <c r="Z8" s="82"/>
      <c r="AA8" s="134">
        <f>K7</f>
        <v>1</v>
      </c>
      <c r="AB8" s="337"/>
      <c r="AC8" s="337"/>
      <c r="AD8" s="337"/>
      <c r="AE8" s="337"/>
      <c r="AF8" s="337"/>
      <c r="AG8" s="337"/>
      <c r="AH8" s="337"/>
      <c r="AI8" s="1003"/>
      <c r="AJ8" s="1003"/>
      <c r="AK8" s="1003"/>
      <c r="AL8" s="1003"/>
      <c r="AM8" s="1003"/>
      <c r="AN8" s="1003"/>
      <c r="AO8" s="1003"/>
      <c r="AP8" s="337"/>
      <c r="AQ8" s="337"/>
      <c r="AR8" s="337"/>
      <c r="AS8" s="337"/>
      <c r="AT8" s="337"/>
      <c r="AU8" s="337"/>
      <c r="AV8" s="337"/>
      <c r="AW8" s="337"/>
      <c r="AX8" s="337"/>
      <c r="AY8" s="337"/>
      <c r="AZ8" s="337"/>
      <c r="BA8" s="337"/>
    </row>
    <row r="9" spans="1:53" ht="15.75">
      <c r="C9" s="858" t="s">
        <v>69</v>
      </c>
      <c r="D9" s="858"/>
      <c r="E9" s="9">
        <v>2</v>
      </c>
      <c r="F9" s="67"/>
      <c r="G9" s="338">
        <f>E9*$A$6</f>
        <v>4</v>
      </c>
      <c r="H9" s="67"/>
      <c r="I9" s="109" t="s">
        <v>49</v>
      </c>
      <c r="J9" s="9">
        <f>IF(I9="Y",G9,0)</f>
        <v>4</v>
      </c>
      <c r="K9" s="355"/>
      <c r="L9" s="1"/>
      <c r="M9" s="750" t="s">
        <v>9</v>
      </c>
      <c r="N9" s="67"/>
      <c r="O9" s="112" t="s">
        <v>21</v>
      </c>
      <c r="P9" s="64">
        <v>2</v>
      </c>
      <c r="Q9" s="67"/>
      <c r="R9" s="111" t="s">
        <v>49</v>
      </c>
      <c r="S9" s="67"/>
      <c r="T9" s="343">
        <f t="shared" si="0"/>
        <v>2</v>
      </c>
      <c r="U9" s="67"/>
      <c r="V9" s="109" t="s">
        <v>49</v>
      </c>
      <c r="W9" s="18">
        <f t="shared" si="1"/>
        <v>2</v>
      </c>
      <c r="X9" s="82">
        <f>IF(OR(R9="N",W9&gt;0),1,0)</f>
        <v>1</v>
      </c>
      <c r="Y9" s="82"/>
      <c r="Z9" s="81"/>
      <c r="AA9" s="133">
        <f>K13</f>
        <v>1</v>
      </c>
      <c r="AB9" s="337"/>
      <c r="AC9" s="337"/>
      <c r="AD9" s="337"/>
      <c r="AE9" s="337"/>
      <c r="AF9" s="337"/>
      <c r="AG9" s="337"/>
      <c r="AH9" s="337"/>
      <c r="AI9" s="1004" t="s">
        <v>171</v>
      </c>
      <c r="AJ9" s="1004"/>
      <c r="AK9" s="1004"/>
      <c r="AL9" s="1004"/>
      <c r="AM9" s="1004"/>
      <c r="AN9" s="1004"/>
      <c r="AO9" s="1004"/>
      <c r="AP9" s="337"/>
      <c r="AQ9" s="337"/>
      <c r="AR9" s="337"/>
      <c r="AS9" s="337"/>
      <c r="AT9" s="337"/>
      <c r="AU9" s="337"/>
      <c r="AV9" s="337"/>
      <c r="AW9" s="337"/>
      <c r="AX9" s="337"/>
      <c r="AY9" s="337"/>
      <c r="AZ9" s="337"/>
      <c r="BA9" s="337"/>
    </row>
    <row r="10" spans="1:53" ht="15.75">
      <c r="C10" s="337"/>
      <c r="D10" s="120" t="s">
        <v>56</v>
      </c>
      <c r="E10" s="337"/>
      <c r="F10" s="44"/>
      <c r="G10" s="346">
        <f>SUM(G7:G9)</f>
        <v>8</v>
      </c>
      <c r="H10" s="44"/>
      <c r="I10" s="754">
        <f>SUM(J7:J9)</f>
        <v>8</v>
      </c>
      <c r="J10" s="9"/>
      <c r="K10" s="355"/>
      <c r="L10" s="1"/>
      <c r="M10" s="750" t="s">
        <v>6</v>
      </c>
      <c r="N10" s="67"/>
      <c r="O10" s="664"/>
      <c r="P10" s="64">
        <v>2</v>
      </c>
      <c r="Q10" s="67"/>
      <c r="R10" s="111" t="s">
        <v>49</v>
      </c>
      <c r="S10" s="67"/>
      <c r="T10" s="343">
        <f t="shared" si="0"/>
        <v>2</v>
      </c>
      <c r="U10" s="67"/>
      <c r="V10" s="110" t="s">
        <v>49</v>
      </c>
      <c r="W10" s="18">
        <f t="shared" si="1"/>
        <v>2</v>
      </c>
      <c r="X10" s="82"/>
      <c r="Y10" s="82"/>
      <c r="Z10" s="81"/>
      <c r="AA10" s="133">
        <f>K24</f>
        <v>1</v>
      </c>
      <c r="AB10" s="337"/>
      <c r="AC10" s="337"/>
      <c r="AD10" s="337"/>
      <c r="AE10" s="337"/>
      <c r="AF10" s="337"/>
      <c r="AG10" s="337"/>
      <c r="AH10" s="337"/>
      <c r="AI10" s="1004"/>
      <c r="AJ10" s="1004"/>
      <c r="AK10" s="1004"/>
      <c r="AL10" s="1004"/>
      <c r="AM10" s="1004"/>
      <c r="AN10" s="1004"/>
      <c r="AO10" s="1004"/>
      <c r="AP10" s="337"/>
      <c r="AQ10" s="337"/>
      <c r="AR10" s="337"/>
      <c r="AS10" s="337"/>
      <c r="AT10" s="337"/>
      <c r="AU10" s="337"/>
      <c r="AV10" s="337"/>
      <c r="AW10" s="337"/>
      <c r="AX10" s="337"/>
      <c r="AY10" s="337"/>
      <c r="AZ10" s="337"/>
      <c r="BA10" s="337"/>
    </row>
    <row r="11" spans="1:53" ht="15.75">
      <c r="C11" s="92"/>
      <c r="D11" s="92"/>
      <c r="E11" s="92"/>
      <c r="F11" s="92"/>
      <c r="G11" s="92"/>
      <c r="H11" s="92"/>
      <c r="I11" s="92"/>
      <c r="J11" s="92"/>
      <c r="K11" s="355"/>
      <c r="L11" s="1"/>
      <c r="M11" s="750" t="s">
        <v>14</v>
      </c>
      <c r="N11" s="67"/>
      <c r="O11" s="112" t="s">
        <v>21</v>
      </c>
      <c r="P11" s="64">
        <v>2</v>
      </c>
      <c r="Q11" s="67"/>
      <c r="R11" s="111" t="s">
        <v>49</v>
      </c>
      <c r="S11" s="67"/>
      <c r="T11" s="343">
        <f t="shared" si="0"/>
        <v>2</v>
      </c>
      <c r="U11" s="67"/>
      <c r="V11" s="109" t="s">
        <v>49</v>
      </c>
      <c r="W11" s="18">
        <f t="shared" si="1"/>
        <v>2</v>
      </c>
      <c r="X11" s="82">
        <f>IF(OR(R11="N",W11&gt;0),1,0)</f>
        <v>1</v>
      </c>
      <c r="Y11" s="82"/>
      <c r="Z11" s="81"/>
      <c r="AA11" s="133">
        <f>SUM(K30:K32)</f>
        <v>2</v>
      </c>
      <c r="AB11" s="337"/>
      <c r="AC11" s="337"/>
      <c r="AD11" s="337"/>
      <c r="AE11" s="337"/>
      <c r="AF11" s="337"/>
      <c r="AG11" s="93" t="s">
        <v>77</v>
      </c>
      <c r="AH11" s="337"/>
      <c r="AI11" s="1004"/>
      <c r="AJ11" s="1004"/>
      <c r="AK11" s="1004"/>
      <c r="AL11" s="1004"/>
      <c r="AM11" s="1004"/>
      <c r="AN11" s="1004"/>
      <c r="AO11" s="1004"/>
      <c r="AP11" s="337"/>
      <c r="AQ11" s="337"/>
      <c r="AR11" s="337"/>
      <c r="AS11" s="337"/>
      <c r="AT11" s="337"/>
      <c r="AU11" s="337"/>
      <c r="AV11" s="337"/>
      <c r="AW11" s="337"/>
      <c r="AX11" s="337"/>
      <c r="AY11" s="337"/>
      <c r="AZ11" s="337"/>
      <c r="BA11" s="337"/>
    </row>
    <row r="12" spans="1:53" ht="18.75">
      <c r="A12" s="4">
        <v>2</v>
      </c>
      <c r="B12" s="93"/>
      <c r="C12" s="62" t="s">
        <v>70</v>
      </c>
      <c r="D12" s="54"/>
      <c r="E12" s="337"/>
      <c r="F12" s="43"/>
      <c r="G12" s="119" t="s">
        <v>3</v>
      </c>
      <c r="H12" s="43"/>
      <c r="I12" s="50"/>
      <c r="J12" s="9"/>
      <c r="K12" s="355"/>
      <c r="L12" s="1"/>
      <c r="M12" s="750" t="s">
        <v>22</v>
      </c>
      <c r="N12" s="67"/>
      <c r="O12" s="664"/>
      <c r="P12" s="64">
        <v>2</v>
      </c>
      <c r="Q12" s="67"/>
      <c r="R12" s="111" t="s">
        <v>49</v>
      </c>
      <c r="S12" s="67"/>
      <c r="T12" s="343">
        <f t="shared" si="0"/>
        <v>2</v>
      </c>
      <c r="U12" s="67"/>
      <c r="V12" s="110" t="s">
        <v>49</v>
      </c>
      <c r="W12" s="18">
        <f t="shared" si="1"/>
        <v>2</v>
      </c>
      <c r="X12" s="82"/>
      <c r="Y12" s="82"/>
      <c r="Z12" s="81"/>
      <c r="AA12" s="133">
        <f>SUM(K36:K42)</f>
        <v>5</v>
      </c>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row>
    <row r="13" spans="1:53" ht="15.75">
      <c r="C13" s="850" t="s">
        <v>4</v>
      </c>
      <c r="D13" s="850"/>
      <c r="E13" s="100">
        <v>1</v>
      </c>
      <c r="F13" s="67"/>
      <c r="G13" s="338">
        <f>E13*$A$12</f>
        <v>2</v>
      </c>
      <c r="H13" s="67"/>
      <c r="I13" s="109" t="s">
        <v>49</v>
      </c>
      <c r="J13" s="9">
        <f>IF(I13="Y",G13,0)</f>
        <v>2</v>
      </c>
      <c r="K13" s="354">
        <f>IF(OR(J13,J14,J15,J16,J17&gt;0),1,0)</f>
        <v>1</v>
      </c>
      <c r="M13" s="750" t="s">
        <v>36</v>
      </c>
      <c r="N13" s="67"/>
      <c r="O13" s="112" t="s">
        <v>21</v>
      </c>
      <c r="P13" s="64">
        <v>2</v>
      </c>
      <c r="Q13" s="67"/>
      <c r="R13" s="111" t="s">
        <v>49</v>
      </c>
      <c r="S13" s="67"/>
      <c r="T13" s="343">
        <f t="shared" si="0"/>
        <v>2</v>
      </c>
      <c r="U13" s="67"/>
      <c r="V13" s="109" t="s">
        <v>49</v>
      </c>
      <c r="W13" s="18">
        <f t="shared" si="1"/>
        <v>2</v>
      </c>
      <c r="X13" s="82">
        <f>IF(OR(R13="N",W13&gt;0),1,0)</f>
        <v>1</v>
      </c>
      <c r="Y13" s="82"/>
      <c r="Z13" s="81"/>
      <c r="AA13" s="133">
        <f>SUM(K46:K48)</f>
        <v>2</v>
      </c>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row>
    <row r="14" spans="1:53" ht="15.75">
      <c r="C14" s="850" t="s">
        <v>42</v>
      </c>
      <c r="D14" s="850"/>
      <c r="E14" s="100">
        <v>2</v>
      </c>
      <c r="F14" s="67"/>
      <c r="G14" s="338">
        <f>E14*$A$12</f>
        <v>4</v>
      </c>
      <c r="H14" s="67"/>
      <c r="I14" s="109" t="s">
        <v>50</v>
      </c>
      <c r="J14" s="9">
        <f>IF(I14="Y",G14,0)</f>
        <v>0</v>
      </c>
      <c r="K14" s="354"/>
      <c r="M14" s="750" t="s">
        <v>7</v>
      </c>
      <c r="N14" s="67"/>
      <c r="O14" s="664"/>
      <c r="P14" s="64">
        <v>1</v>
      </c>
      <c r="Q14" s="67"/>
      <c r="R14" s="111" t="s">
        <v>49</v>
      </c>
      <c r="S14" s="67"/>
      <c r="T14" s="343">
        <f t="shared" si="0"/>
        <v>1</v>
      </c>
      <c r="U14" s="67"/>
      <c r="V14" s="110" t="s">
        <v>49</v>
      </c>
      <c r="W14" s="18">
        <f t="shared" si="1"/>
        <v>1</v>
      </c>
      <c r="X14" s="82"/>
      <c r="Y14" s="82"/>
      <c r="Z14" s="82"/>
      <c r="AA14" s="133">
        <f>X8</f>
        <v>1</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ht="15.75">
      <c r="C15" s="851" t="s">
        <v>5</v>
      </c>
      <c r="D15" s="851"/>
      <c r="E15" s="96">
        <v>3</v>
      </c>
      <c r="F15" s="67"/>
      <c r="G15" s="338">
        <f>E15*$A$12</f>
        <v>6</v>
      </c>
      <c r="H15" s="67"/>
      <c r="I15" s="109" t="s">
        <v>49</v>
      </c>
      <c r="J15" s="9">
        <f>IF(I15="Y",G15,0)</f>
        <v>6</v>
      </c>
      <c r="K15" s="354"/>
      <c r="M15" s="750" t="s">
        <v>41</v>
      </c>
      <c r="N15" s="67"/>
      <c r="O15" s="664"/>
      <c r="P15" s="64">
        <v>1</v>
      </c>
      <c r="Q15" s="67"/>
      <c r="R15" s="111" t="s">
        <v>49</v>
      </c>
      <c r="S15" s="67"/>
      <c r="T15" s="343">
        <f t="shared" si="0"/>
        <v>1</v>
      </c>
      <c r="U15" s="67"/>
      <c r="V15" s="110" t="s">
        <v>49</v>
      </c>
      <c r="W15" s="18">
        <f t="shared" si="1"/>
        <v>1</v>
      </c>
      <c r="X15" s="82"/>
      <c r="Y15" s="82"/>
      <c r="Z15" s="82"/>
      <c r="AA15" s="133">
        <f>X9</f>
        <v>1</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ht="15.75">
      <c r="C16" s="851" t="s">
        <v>87</v>
      </c>
      <c r="D16" s="851"/>
      <c r="E16" s="101">
        <v>4</v>
      </c>
      <c r="G16" s="340">
        <f>E16*$A$12</f>
        <v>8</v>
      </c>
      <c r="I16" s="565" t="s">
        <v>50</v>
      </c>
      <c r="J16" s="9">
        <f>IF(I16="Y",G16,0)</f>
        <v>0</v>
      </c>
      <c r="K16" s="354"/>
      <c r="M16" s="750" t="s">
        <v>40</v>
      </c>
      <c r="N16" s="67"/>
      <c r="O16" s="664"/>
      <c r="P16" s="64">
        <v>1</v>
      </c>
      <c r="Q16" s="67"/>
      <c r="R16" s="111" t="s">
        <v>49</v>
      </c>
      <c r="S16" s="67"/>
      <c r="T16" s="343">
        <f t="shared" si="0"/>
        <v>1</v>
      </c>
      <c r="U16" s="67"/>
      <c r="V16" s="109" t="s">
        <v>49</v>
      </c>
      <c r="W16" s="18">
        <f t="shared" si="1"/>
        <v>1</v>
      </c>
      <c r="X16" s="82">
        <v>1</v>
      </c>
      <c r="Y16" s="82"/>
      <c r="Z16" s="82"/>
      <c r="AA16" s="133">
        <f>X11</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ht="15.75">
      <c r="C17" s="867" t="s">
        <v>161</v>
      </c>
      <c r="D17" s="867"/>
      <c r="E17" s="96">
        <v>6</v>
      </c>
      <c r="F17" s="67"/>
      <c r="G17" s="338">
        <f>E17*$A$12</f>
        <v>12</v>
      </c>
      <c r="H17" s="67"/>
      <c r="I17" s="565" t="s">
        <v>50</v>
      </c>
      <c r="J17" s="9">
        <f>IF(I17="Y",G17,0)</f>
        <v>0</v>
      </c>
      <c r="K17" s="354"/>
      <c r="M17" s="750" t="s">
        <v>15</v>
      </c>
      <c r="N17" s="67"/>
      <c r="O17" s="664"/>
      <c r="P17" s="64">
        <v>1</v>
      </c>
      <c r="Q17" s="67"/>
      <c r="R17" s="111" t="s">
        <v>49</v>
      </c>
      <c r="S17" s="67"/>
      <c r="T17" s="343">
        <f t="shared" si="0"/>
        <v>1</v>
      </c>
      <c r="U17" s="67"/>
      <c r="V17" s="110" t="s">
        <v>49</v>
      </c>
      <c r="W17" s="18">
        <f t="shared" si="1"/>
        <v>1</v>
      </c>
      <c r="X17" s="82"/>
      <c r="Y17" s="82"/>
      <c r="Z17" s="82"/>
      <c r="AA17" s="133">
        <f>X13</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ht="15.75">
      <c r="C18" s="814" t="s">
        <v>72</v>
      </c>
      <c r="D18" s="815"/>
      <c r="G18" s="44"/>
      <c r="H18" s="44"/>
      <c r="I18" s="50"/>
      <c r="J18" s="9"/>
      <c r="K18" s="354"/>
      <c r="M18" s="750" t="s">
        <v>10</v>
      </c>
      <c r="N18" s="67"/>
      <c r="O18" s="112" t="s">
        <v>21</v>
      </c>
      <c r="P18" s="64">
        <v>1</v>
      </c>
      <c r="Q18" s="67"/>
      <c r="R18" s="111" t="s">
        <v>49</v>
      </c>
      <c r="S18" s="67"/>
      <c r="T18" s="343">
        <f t="shared" si="0"/>
        <v>1</v>
      </c>
      <c r="U18" s="67"/>
      <c r="V18" s="109" t="s">
        <v>49</v>
      </c>
      <c r="W18" s="18">
        <f t="shared" si="1"/>
        <v>1</v>
      </c>
      <c r="X18" s="82">
        <f>IF(OR(R18="N",W18&gt;0),1,0)</f>
        <v>1</v>
      </c>
      <c r="Y18" s="82"/>
      <c r="Z18" s="82"/>
      <c r="AA18" s="133">
        <f>X16</f>
        <v>1</v>
      </c>
      <c r="AB18" s="337" t="s">
        <v>115</v>
      </c>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ht="15.75">
      <c r="C19" s="814" t="s">
        <v>73</v>
      </c>
      <c r="D19" s="815"/>
      <c r="E19" s="337"/>
      <c r="G19" s="44"/>
      <c r="H19" s="44"/>
      <c r="I19" s="50"/>
      <c r="J19" s="9"/>
      <c r="K19" s="354"/>
      <c r="M19" s="750" t="s">
        <v>8</v>
      </c>
      <c r="N19" s="67"/>
      <c r="O19" s="112" t="s">
        <v>21</v>
      </c>
      <c r="P19" s="64">
        <v>1</v>
      </c>
      <c r="Q19" s="67"/>
      <c r="R19" s="111" t="s">
        <v>49</v>
      </c>
      <c r="S19" s="67"/>
      <c r="T19" s="343">
        <f t="shared" si="0"/>
        <v>1</v>
      </c>
      <c r="U19" s="67"/>
      <c r="V19" s="109" t="s">
        <v>49</v>
      </c>
      <c r="W19" s="18">
        <f t="shared" si="1"/>
        <v>1</v>
      </c>
      <c r="X19" s="82">
        <f>IF(OR(R19="N",W19&gt;0),1,0)</f>
        <v>1</v>
      </c>
      <c r="Y19" s="82"/>
      <c r="Z19" s="82"/>
      <c r="AA19" s="133">
        <f>X18</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ht="16.5" thickBot="1">
      <c r="C20" s="814" t="s">
        <v>88</v>
      </c>
      <c r="D20" s="815"/>
      <c r="E20" s="337"/>
      <c r="G20" s="44"/>
      <c r="H20" s="44"/>
      <c r="I20" s="50"/>
      <c r="J20" s="9"/>
      <c r="K20" s="354"/>
      <c r="M20" s="750" t="s">
        <v>37</v>
      </c>
      <c r="N20" s="67"/>
      <c r="O20" s="664"/>
      <c r="P20" s="64">
        <v>1</v>
      </c>
      <c r="Q20" s="67"/>
      <c r="R20" s="111" t="s">
        <v>49</v>
      </c>
      <c r="S20" s="67"/>
      <c r="T20" s="343">
        <f t="shared" si="0"/>
        <v>1</v>
      </c>
      <c r="U20" s="67"/>
      <c r="V20" s="110" t="s">
        <v>49</v>
      </c>
      <c r="W20" s="18">
        <f t="shared" si="1"/>
        <v>1</v>
      </c>
      <c r="X20" s="82"/>
      <c r="Y20" s="82"/>
      <c r="Z20" s="82"/>
      <c r="AA20" s="135">
        <f>X19</f>
        <v>1</v>
      </c>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ht="16.5" thickBot="1">
      <c r="C21" s="816" t="s">
        <v>74</v>
      </c>
      <c r="D21" s="817"/>
      <c r="E21" s="337"/>
      <c r="G21" s="44"/>
      <c r="H21" s="44"/>
      <c r="I21" s="50"/>
      <c r="J21" s="9"/>
      <c r="K21" s="354"/>
      <c r="M21" s="750" t="s">
        <v>59</v>
      </c>
      <c r="N21" s="67"/>
      <c r="O21" s="664"/>
      <c r="P21" s="64">
        <v>0.5</v>
      </c>
      <c r="Q21" s="67"/>
      <c r="R21" s="111" t="s">
        <v>49</v>
      </c>
      <c r="S21" s="67"/>
      <c r="T21" s="343">
        <f t="shared" si="0"/>
        <v>0.5</v>
      </c>
      <c r="U21" s="67"/>
      <c r="V21" s="110" t="s">
        <v>49</v>
      </c>
      <c r="W21" s="18">
        <f t="shared" si="1"/>
        <v>0.5</v>
      </c>
      <c r="X21" s="82"/>
      <c r="Y21" s="82"/>
      <c r="Z21" s="82"/>
      <c r="AA21" s="132">
        <f>MIN(AA8:AA20)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ht="15.75">
      <c r="C22" s="643" t="s">
        <v>157</v>
      </c>
      <c r="D22" s="120" t="s">
        <v>56</v>
      </c>
      <c r="E22" s="337"/>
      <c r="F22" s="44"/>
      <c r="G22" s="346">
        <f>MAX(G13:G17)</f>
        <v>12</v>
      </c>
      <c r="H22" s="44"/>
      <c r="I22" s="754">
        <f>MAX(J13:J17)</f>
        <v>6</v>
      </c>
      <c r="J22" s="9"/>
      <c r="K22" s="354"/>
      <c r="M22" s="750" t="s">
        <v>11</v>
      </c>
      <c r="N22" s="67"/>
      <c r="O22" s="664"/>
      <c r="P22" s="64">
        <v>0.5</v>
      </c>
      <c r="Q22" s="67"/>
      <c r="R22" s="111" t="s">
        <v>49</v>
      </c>
      <c r="S22" s="67"/>
      <c r="T22" s="343">
        <f t="shared" si="0"/>
        <v>0.5</v>
      </c>
      <c r="U22" s="67"/>
      <c r="V22" s="110" t="s">
        <v>49</v>
      </c>
      <c r="W22" s="18">
        <f t="shared" si="1"/>
        <v>0.5</v>
      </c>
      <c r="X22" s="82"/>
      <c r="Y22" s="82"/>
      <c r="Z22" s="82"/>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ht="37.5" customHeight="1">
      <c r="A23" s="4">
        <v>2</v>
      </c>
      <c r="B23" s="93"/>
      <c r="C23" s="829" t="s">
        <v>89</v>
      </c>
      <c r="D23" s="829"/>
      <c r="E23" s="337"/>
      <c r="F23" s="43"/>
      <c r="G23" s="755" t="s">
        <v>2</v>
      </c>
      <c r="H23" s="43"/>
      <c r="I23" s="50"/>
      <c r="J23" s="9"/>
      <c r="K23" s="354"/>
      <c r="M23" s="750" t="s">
        <v>13</v>
      </c>
      <c r="N23" s="67"/>
      <c r="O23" s="664"/>
      <c r="P23" s="64">
        <v>0.5</v>
      </c>
      <c r="Q23" s="67"/>
      <c r="R23" s="111" t="s">
        <v>49</v>
      </c>
      <c r="S23" s="67"/>
      <c r="T23" s="343">
        <f t="shared" si="0"/>
        <v>0.5</v>
      </c>
      <c r="U23" s="67"/>
      <c r="V23" s="110" t="s">
        <v>49</v>
      </c>
      <c r="W23" s="18">
        <f t="shared" si="1"/>
        <v>0.5</v>
      </c>
      <c r="X23" s="82"/>
      <c r="Y23" s="82"/>
      <c r="Z23" s="82"/>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ht="15.75">
      <c r="A24" s="4"/>
      <c r="B24" s="93"/>
      <c r="C24" s="851" t="s">
        <v>160</v>
      </c>
      <c r="D24" s="851"/>
      <c r="E24" s="96">
        <v>2</v>
      </c>
      <c r="F24" s="67"/>
      <c r="G24" s="338">
        <f>E24*$A$23</f>
        <v>4</v>
      </c>
      <c r="H24" s="67"/>
      <c r="I24" s="109" t="s">
        <v>49</v>
      </c>
      <c r="J24" s="9">
        <f>IF(I24="Y",G24,0)</f>
        <v>4</v>
      </c>
      <c r="K24" s="354">
        <f>IF(OR(J24,J25,J26&gt;0),1,0)</f>
        <v>1</v>
      </c>
      <c r="M24" s="750" t="s">
        <v>12</v>
      </c>
      <c r="N24" s="65"/>
      <c r="O24" s="664"/>
      <c r="P24" s="64">
        <v>0.5</v>
      </c>
      <c r="Q24" s="65"/>
      <c r="R24" s="111" t="s">
        <v>49</v>
      </c>
      <c r="S24" s="65"/>
      <c r="T24" s="343">
        <f>IF(R24="Y",P24*$L$6,"")</f>
        <v>0.5</v>
      </c>
      <c r="U24" s="65"/>
      <c r="V24" s="110" t="s">
        <v>49</v>
      </c>
      <c r="W24" s="18">
        <f>IF(V24="Y", T24, 0)</f>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ht="15.6" customHeight="1">
      <c r="C25" s="851" t="s">
        <v>44</v>
      </c>
      <c r="D25" s="851"/>
      <c r="E25" s="96">
        <v>2</v>
      </c>
      <c r="F25" s="67"/>
      <c r="G25" s="338">
        <f>E25*$A$23</f>
        <v>4</v>
      </c>
      <c r="H25" s="67"/>
      <c r="I25" s="109" t="s">
        <v>49</v>
      </c>
      <c r="J25" s="9">
        <f>IF(I25="Y",G25,0)</f>
        <v>4</v>
      </c>
      <c r="K25" s="354"/>
      <c r="M25" s="51" t="s">
        <v>25</v>
      </c>
      <c r="N25" s="44"/>
      <c r="O25" s="42"/>
      <c r="P25" s="44"/>
      <c r="Q25" s="44"/>
      <c r="R25" s="48"/>
      <c r="S25" s="44"/>
      <c r="T25" s="49"/>
      <c r="U25" s="44"/>
      <c r="V25" s="50"/>
      <c r="W25" s="756"/>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ht="13.15" customHeight="1">
      <c r="C26" s="825" t="s">
        <v>79</v>
      </c>
      <c r="D26" s="826"/>
      <c r="E26" s="99">
        <v>1</v>
      </c>
      <c r="F26" s="147"/>
      <c r="G26" s="868">
        <f>E26*$A$23</f>
        <v>2</v>
      </c>
      <c r="H26" s="44"/>
      <c r="I26" s="870" t="s">
        <v>49</v>
      </c>
      <c r="J26" s="9">
        <f>IF(I26="Y",G26,0)</f>
        <v>2</v>
      </c>
      <c r="K26" s="354"/>
      <c r="M26" s="658" t="s">
        <v>28</v>
      </c>
      <c r="N26" s="66"/>
      <c r="O26" s="665"/>
      <c r="P26" s="64">
        <v>2</v>
      </c>
      <c r="Q26" s="66"/>
      <c r="R26" s="111" t="s">
        <v>49</v>
      </c>
      <c r="S26" s="66"/>
      <c r="T26" s="343">
        <f t="shared" ref="T26:T32" si="2">IF(R26="Y",P26*$L$6,"")</f>
        <v>2</v>
      </c>
      <c r="U26" s="66"/>
      <c r="V26" s="110" t="s">
        <v>49</v>
      </c>
      <c r="W26" s="18">
        <f t="shared" ref="W26:W32" si="3">IF(V26="Y", T26, 0)</f>
        <v>2</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ht="18" customHeight="1">
      <c r="C27" s="827"/>
      <c r="D27" s="828"/>
      <c r="G27" s="869"/>
      <c r="I27" s="871"/>
      <c r="J27" s="10"/>
      <c r="K27" s="354"/>
      <c r="M27" s="658" t="s">
        <v>20</v>
      </c>
      <c r="N27" s="67"/>
      <c r="O27" s="665"/>
      <c r="P27" s="64">
        <v>1</v>
      </c>
      <c r="Q27" s="67"/>
      <c r="R27" s="111" t="s">
        <v>49</v>
      </c>
      <c r="S27" s="67"/>
      <c r="T27" s="343">
        <f t="shared" si="2"/>
        <v>1</v>
      </c>
      <c r="U27" s="67"/>
      <c r="V27" s="110" t="s">
        <v>49</v>
      </c>
      <c r="W27" s="18">
        <f t="shared" si="3"/>
        <v>1</v>
      </c>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ht="15.75">
      <c r="C28" s="643" t="s">
        <v>157</v>
      </c>
      <c r="D28" s="123" t="s">
        <v>56</v>
      </c>
      <c r="E28" s="337">
        <f>SUM(E24:E26)</f>
        <v>5</v>
      </c>
      <c r="F28" s="44"/>
      <c r="G28" s="346">
        <f>SUM(G24:G26)</f>
        <v>10</v>
      </c>
      <c r="H28" s="44"/>
      <c r="I28" s="754">
        <f>SUM(J24:J26)</f>
        <v>10</v>
      </c>
      <c r="J28" s="9"/>
      <c r="K28" s="354"/>
      <c r="M28" s="658" t="s">
        <v>17</v>
      </c>
      <c r="N28" s="67"/>
      <c r="O28" s="665"/>
      <c r="P28" s="64">
        <v>1</v>
      </c>
      <c r="Q28" s="67"/>
      <c r="R28" s="111" t="s">
        <v>49</v>
      </c>
      <c r="S28" s="67"/>
      <c r="T28" s="343">
        <f t="shared" si="2"/>
        <v>1</v>
      </c>
      <c r="U28" s="67"/>
      <c r="V28" s="110" t="s">
        <v>49</v>
      </c>
      <c r="W28" s="18">
        <f t="shared" si="3"/>
        <v>1</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ht="54.75" customHeight="1">
      <c r="A29" s="4">
        <v>2</v>
      </c>
      <c r="B29" s="93"/>
      <c r="C29" s="829" t="s">
        <v>177</v>
      </c>
      <c r="D29" s="829"/>
      <c r="E29" s="337"/>
      <c r="F29" s="43"/>
      <c r="G29" s="119" t="s">
        <v>2</v>
      </c>
      <c r="H29" s="43"/>
      <c r="I29" s="50"/>
      <c r="J29" s="9"/>
      <c r="K29" s="354"/>
      <c r="M29" s="658" t="s">
        <v>19</v>
      </c>
      <c r="N29" s="67"/>
      <c r="O29" s="665"/>
      <c r="P29" s="64">
        <v>1</v>
      </c>
      <c r="Q29" s="67"/>
      <c r="R29" s="111" t="s">
        <v>49</v>
      </c>
      <c r="S29" s="67"/>
      <c r="T29" s="343">
        <f t="shared" si="2"/>
        <v>1</v>
      </c>
      <c r="U29" s="67"/>
      <c r="V29" s="110" t="s">
        <v>49</v>
      </c>
      <c r="W29" s="18">
        <f t="shared" si="3"/>
        <v>1</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ht="31.5" customHeight="1">
      <c r="C30" s="866" t="s">
        <v>80</v>
      </c>
      <c r="D30" s="866"/>
      <c r="E30" s="96">
        <v>0</v>
      </c>
      <c r="F30" s="67"/>
      <c r="G30" s="338">
        <f>E30*$A$29</f>
        <v>0</v>
      </c>
      <c r="H30" s="67"/>
      <c r="I30" s="555" t="s">
        <v>50</v>
      </c>
      <c r="J30" s="9">
        <f>IF(I30="Y",G30,0)</f>
        <v>0</v>
      </c>
      <c r="K30" s="354">
        <f>IF(I30="Y",1,0)</f>
        <v>0</v>
      </c>
      <c r="M30" s="658" t="s">
        <v>18</v>
      </c>
      <c r="N30" s="67"/>
      <c r="O30" s="665"/>
      <c r="P30" s="64">
        <v>1</v>
      </c>
      <c r="Q30" s="67"/>
      <c r="R30" s="111" t="s">
        <v>49</v>
      </c>
      <c r="S30" s="67"/>
      <c r="T30" s="343">
        <f t="shared" si="2"/>
        <v>1</v>
      </c>
      <c r="U30" s="67"/>
      <c r="V30" s="110"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ht="31.15" customHeight="1">
      <c r="C31" s="866" t="s">
        <v>220</v>
      </c>
      <c r="D31" s="866"/>
      <c r="E31" s="96">
        <v>2.5</v>
      </c>
      <c r="F31" s="67"/>
      <c r="G31" s="338">
        <f>E31*$A$29</f>
        <v>5</v>
      </c>
      <c r="H31" s="67"/>
      <c r="I31" s="109" t="s">
        <v>49</v>
      </c>
      <c r="J31" s="9">
        <f>IF(I31="Y",G31,0)</f>
        <v>5</v>
      </c>
      <c r="K31" s="354">
        <f>IF(I31="Y",1,0)</f>
        <v>1</v>
      </c>
      <c r="M31" s="658" t="s">
        <v>26</v>
      </c>
      <c r="N31" s="67"/>
      <c r="O31" s="665"/>
      <c r="P31" s="64">
        <v>1</v>
      </c>
      <c r="Q31" s="67"/>
      <c r="R31" s="111" t="s">
        <v>49</v>
      </c>
      <c r="S31" s="67"/>
      <c r="T31" s="343">
        <f t="shared" si="2"/>
        <v>1</v>
      </c>
      <c r="U31" s="67"/>
      <c r="V31" s="110" t="s">
        <v>49</v>
      </c>
      <c r="W31" s="18">
        <f t="shared" si="3"/>
        <v>1</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ht="31.15" customHeight="1">
      <c r="C32" s="824" t="s">
        <v>81</v>
      </c>
      <c r="D32" s="824"/>
      <c r="E32" s="97">
        <v>2.5</v>
      </c>
      <c r="F32" s="67"/>
      <c r="G32" s="338">
        <f>E32*$A$29</f>
        <v>5</v>
      </c>
      <c r="H32" s="67"/>
      <c r="I32" s="109" t="s">
        <v>49</v>
      </c>
      <c r="J32" s="9">
        <f>IF(I32="Y",G32,0)</f>
        <v>5</v>
      </c>
      <c r="K32" s="354">
        <f>IF(I32="Y",1,0)</f>
        <v>1</v>
      </c>
      <c r="M32" s="750" t="s">
        <v>16</v>
      </c>
      <c r="N32" s="67"/>
      <c r="O32" s="664"/>
      <c r="P32" s="64">
        <v>0.5</v>
      </c>
      <c r="Q32" s="67"/>
      <c r="R32" s="111" t="s">
        <v>49</v>
      </c>
      <c r="S32" s="67"/>
      <c r="T32" s="343">
        <f t="shared" si="2"/>
        <v>0.5</v>
      </c>
      <c r="U32" s="67"/>
      <c r="V32" s="110" t="s">
        <v>49</v>
      </c>
      <c r="W32" s="18">
        <f t="shared" si="3"/>
        <v>0.5</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ht="18.75">
      <c r="C33" s="643" t="s">
        <v>157</v>
      </c>
      <c r="D33" s="123" t="s">
        <v>56</v>
      </c>
      <c r="E33" s="337">
        <f>SUM(E30:E32)</f>
        <v>5</v>
      </c>
      <c r="F33" s="44"/>
      <c r="G33" s="346">
        <f>SUM(G30:G32)</f>
        <v>10</v>
      </c>
      <c r="H33" s="44"/>
      <c r="I33" s="347">
        <f>SUM(J30:J32)</f>
        <v>10</v>
      </c>
      <c r="J33" s="10"/>
      <c r="K33" s="354"/>
      <c r="M33" s="757" t="s">
        <v>32</v>
      </c>
      <c r="N33" s="44"/>
      <c r="O33" s="44"/>
      <c r="P33" s="44"/>
      <c r="Q33" s="44"/>
      <c r="R33" s="48"/>
      <c r="S33" s="44"/>
      <c r="T33" s="49"/>
      <c r="U33" s="44"/>
      <c r="V33" s="50"/>
      <c r="W33" s="756"/>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ht="15.75">
      <c r="C34" s="337"/>
      <c r="D34" s="44"/>
      <c r="E34" s="337"/>
      <c r="F34" s="44"/>
      <c r="G34" s="44"/>
      <c r="H34" s="44"/>
      <c r="I34" s="50"/>
      <c r="J34" s="9"/>
      <c r="K34" s="354"/>
      <c r="M34" s="658" t="s">
        <v>30</v>
      </c>
      <c r="N34" s="67"/>
      <c r="O34" s="665"/>
      <c r="P34" s="64">
        <v>1</v>
      </c>
      <c r="Q34" s="67"/>
      <c r="R34" s="111" t="s">
        <v>49</v>
      </c>
      <c r="S34" s="67"/>
      <c r="T34" s="343">
        <f>IF(R34="Y",P34*$L$6,"")</f>
        <v>1</v>
      </c>
      <c r="U34" s="67"/>
      <c r="V34" s="110" t="s">
        <v>49</v>
      </c>
      <c r="W34" s="18">
        <f>IF(V34="Y", T34, 0)</f>
        <v>1</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ht="37.9" customHeight="1">
      <c r="A35" s="4">
        <v>4</v>
      </c>
      <c r="B35" s="93"/>
      <c r="C35" s="63" t="s">
        <v>179</v>
      </c>
      <c r="D35" s="54"/>
      <c r="E35" s="337"/>
      <c r="F35" s="43"/>
      <c r="G35" s="662" t="s">
        <v>2</v>
      </c>
      <c r="H35" s="43"/>
      <c r="I35" s="50"/>
      <c r="J35" s="9"/>
      <c r="K35" s="354"/>
      <c r="M35" s="658" t="s">
        <v>31</v>
      </c>
      <c r="N35" s="65"/>
      <c r="O35" s="665"/>
      <c r="P35" s="64">
        <v>0.5</v>
      </c>
      <c r="Q35" s="65"/>
      <c r="R35" s="111" t="s">
        <v>49</v>
      </c>
      <c r="S35" s="65"/>
      <c r="T35" s="343">
        <f>IF(R35="Y",P35*$L$6,"")</f>
        <v>0.5</v>
      </c>
      <c r="U35" s="65"/>
      <c r="V35" s="110" t="s">
        <v>49</v>
      </c>
      <c r="W35" s="18">
        <f>IF(V35="Y", T35, 0)</f>
        <v>0.5</v>
      </c>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ht="16.899999999999999" customHeight="1">
      <c r="C36" s="824" t="s">
        <v>180</v>
      </c>
      <c r="D36" s="824"/>
      <c r="E36" s="96">
        <v>0</v>
      </c>
      <c r="F36" s="67"/>
      <c r="G36" s="338">
        <f>E36*$A$35</f>
        <v>0</v>
      </c>
      <c r="H36" s="405"/>
      <c r="I36" s="555" t="s">
        <v>50</v>
      </c>
      <c r="J36" s="9">
        <f t="shared" ref="J36:J42" si="4">IF(I36="Y",G36,0)</f>
        <v>0</v>
      </c>
      <c r="K36" s="354">
        <f t="shared" ref="K36:K42" si="5">IF(I36="Y",1,0)</f>
        <v>0</v>
      </c>
      <c r="M36" s="758" t="s">
        <v>100</v>
      </c>
      <c r="O36" s="337"/>
      <c r="P36" s="337"/>
      <c r="R36" s="46"/>
      <c r="T36" s="337"/>
      <c r="V36" s="46"/>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ht="31.15" customHeight="1">
      <c r="C37" s="824" t="s">
        <v>181</v>
      </c>
      <c r="D37" s="824"/>
      <c r="E37" s="96">
        <v>1</v>
      </c>
      <c r="F37" s="67"/>
      <c r="G37" s="338">
        <f>E37*$A$35</f>
        <v>4</v>
      </c>
      <c r="H37" s="405"/>
      <c r="I37" s="109" t="s">
        <v>49</v>
      </c>
      <c r="J37" s="9">
        <f t="shared" si="4"/>
        <v>4</v>
      </c>
      <c r="K37" s="354">
        <f t="shared" si="5"/>
        <v>1</v>
      </c>
      <c r="M37" s="43"/>
      <c r="N37" s="755"/>
      <c r="O37" s="337"/>
      <c r="P37" s="755"/>
      <c r="Q37" s="755"/>
      <c r="R37" s="128" t="s">
        <v>58</v>
      </c>
      <c r="S37" s="755"/>
      <c r="T37" s="350">
        <f>SUM(T8:T35)</f>
        <v>30</v>
      </c>
      <c r="U37" s="755"/>
      <c r="V37" s="351">
        <f>SUM(W8:W35)</f>
        <v>30</v>
      </c>
      <c r="W37" s="759"/>
      <c r="X37" s="86"/>
      <c r="Y37" s="86"/>
      <c r="Z37" s="86"/>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ht="45" customHeight="1" thickBot="1">
      <c r="C38" s="824" t="s">
        <v>182</v>
      </c>
      <c r="D38" s="824"/>
      <c r="E38" s="96">
        <v>2</v>
      </c>
      <c r="F38" s="67"/>
      <c r="G38" s="338">
        <v>4</v>
      </c>
      <c r="H38" s="405"/>
      <c r="I38" s="109" t="s">
        <v>49</v>
      </c>
      <c r="J38" s="9">
        <f t="shared" si="4"/>
        <v>4</v>
      </c>
      <c r="K38" s="354">
        <f t="shared" si="5"/>
        <v>1</v>
      </c>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ht="31.15" customHeight="1">
      <c r="C39" s="824" t="s">
        <v>183</v>
      </c>
      <c r="D39" s="824"/>
      <c r="E39" s="96"/>
      <c r="F39" s="67"/>
      <c r="G39" s="338"/>
      <c r="H39" s="405"/>
      <c r="I39" s="338"/>
      <c r="J39" s="9">
        <f t="shared" si="4"/>
        <v>0</v>
      </c>
      <c r="K39" s="354">
        <f t="shared" si="5"/>
        <v>0</v>
      </c>
      <c r="M39" s="841" t="s">
        <v>71</v>
      </c>
      <c r="N39" s="68"/>
      <c r="O39" s="843">
        <f>(I51+V37)/(G51+T37)</f>
        <v>0.94</v>
      </c>
      <c r="P39" s="843"/>
      <c r="Q39" s="843"/>
      <c r="R39" s="843"/>
      <c r="S39" s="843"/>
      <c r="T39" s="843"/>
      <c r="U39" s="843"/>
      <c r="V39" s="844"/>
      <c r="X39" s="82"/>
      <c r="Y39" s="82"/>
      <c r="Z39" s="82"/>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ht="16.5" customHeight="1" thickBot="1">
      <c r="C40" s="863" t="s">
        <v>184</v>
      </c>
      <c r="D40" s="864"/>
      <c r="E40" s="96">
        <v>3</v>
      </c>
      <c r="F40" s="67"/>
      <c r="G40" s="338">
        <v>4</v>
      </c>
      <c r="H40" s="405"/>
      <c r="I40" s="109" t="s">
        <v>49</v>
      </c>
      <c r="J40" s="9">
        <f t="shared" si="4"/>
        <v>4</v>
      </c>
      <c r="K40" s="354">
        <f t="shared" si="5"/>
        <v>1</v>
      </c>
      <c r="M40" s="842"/>
      <c r="N40" s="69"/>
      <c r="O40" s="845"/>
      <c r="P40" s="845"/>
      <c r="Q40" s="845"/>
      <c r="R40" s="845"/>
      <c r="S40" s="845"/>
      <c r="T40" s="845"/>
      <c r="U40" s="845"/>
      <c r="V40" s="846"/>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ht="16.5" customHeight="1" thickBot="1">
      <c r="C41" s="865" t="s">
        <v>43</v>
      </c>
      <c r="D41" s="865"/>
      <c r="E41" s="96">
        <v>4</v>
      </c>
      <c r="F41" s="67"/>
      <c r="G41" s="338">
        <v>4</v>
      </c>
      <c r="H41" s="67"/>
      <c r="I41" s="109" t="s">
        <v>49</v>
      </c>
      <c r="J41" s="9">
        <f t="shared" si="4"/>
        <v>4</v>
      </c>
      <c r="K41" s="354">
        <f t="shared" si="5"/>
        <v>1</v>
      </c>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ht="30" customHeight="1" thickBot="1">
      <c r="C42" s="824" t="s">
        <v>167</v>
      </c>
      <c r="D42" s="824"/>
      <c r="E42" s="96">
        <v>5</v>
      </c>
      <c r="F42" s="67"/>
      <c r="G42" s="338">
        <v>4</v>
      </c>
      <c r="H42" s="67"/>
      <c r="I42" s="109" t="s">
        <v>49</v>
      </c>
      <c r="J42" s="9">
        <f t="shared" si="4"/>
        <v>4</v>
      </c>
      <c r="K42" s="354">
        <f t="shared" si="5"/>
        <v>1</v>
      </c>
      <c r="M42" s="751" t="s">
        <v>63</v>
      </c>
      <c r="N42" s="70"/>
      <c r="O42" s="859" t="s">
        <v>61</v>
      </c>
      <c r="P42" s="860"/>
      <c r="Q42" s="860"/>
      <c r="R42" s="860"/>
      <c r="S42" s="860"/>
      <c r="T42" s="860"/>
      <c r="U42" s="860"/>
      <c r="V42" s="861"/>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ht="20.100000000000001" customHeight="1">
      <c r="C43" s="643" t="s">
        <v>157</v>
      </c>
      <c r="D43" s="128" t="s">
        <v>56</v>
      </c>
      <c r="E43" s="337"/>
      <c r="F43" s="44"/>
      <c r="G43" s="663">
        <f>SUM(G36:G42)</f>
        <v>20</v>
      </c>
      <c r="H43" s="656"/>
      <c r="I43" s="347">
        <f>SUM(J36:J42)</f>
        <v>20</v>
      </c>
      <c r="J43" s="10"/>
      <c r="K43" s="354"/>
      <c r="M43" s="852" t="s">
        <v>62</v>
      </c>
      <c r="N43" s="760"/>
      <c r="O43" s="1006" t="str">
        <f>IF(AA21=0,0,VLOOKUP(O39,Lookups!A2:C10,IF(O42="Industrial",2,3),TRUE))</f>
        <v>5 + Exemplary</v>
      </c>
      <c r="P43" s="1006"/>
      <c r="Q43" s="1006"/>
      <c r="R43" s="1006"/>
      <c r="S43" s="1006"/>
      <c r="T43" s="1006"/>
      <c r="U43" s="1006"/>
      <c r="V43" s="855"/>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ht="20.100000000000001" customHeight="1" thickBot="1">
      <c r="C44" s="337"/>
      <c r="D44" s="42"/>
      <c r="E44" s="337"/>
      <c r="F44" s="44"/>
      <c r="G44" s="44"/>
      <c r="H44" s="44"/>
      <c r="I44" s="57"/>
      <c r="J44" s="10"/>
      <c r="K44" s="354"/>
      <c r="M44" s="853"/>
      <c r="N44" s="72"/>
      <c r="O44" s="856"/>
      <c r="P44" s="856"/>
      <c r="Q44" s="856"/>
      <c r="R44" s="856"/>
      <c r="S44" s="856"/>
      <c r="T44" s="856"/>
      <c r="U44" s="856"/>
      <c r="V44" s="857"/>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ht="56.25">
      <c r="A45" s="4">
        <v>2</v>
      </c>
      <c r="B45" s="93"/>
      <c r="C45" s="63" t="s">
        <v>185</v>
      </c>
      <c r="D45" s="54"/>
      <c r="E45" s="337"/>
      <c r="F45" s="43"/>
      <c r="G45" s="119" t="s">
        <v>3</v>
      </c>
      <c r="H45" s="43"/>
      <c r="I45" s="50"/>
      <c r="J45" s="9"/>
      <c r="K45" s="354"/>
      <c r="L45" s="337"/>
      <c r="M45" s="136"/>
      <c r="O45" s="849" t="str">
        <f>IF(AA21=0,AG11,"")</f>
        <v/>
      </c>
      <c r="P45" s="849"/>
      <c r="Q45" s="849"/>
      <c r="R45" s="849"/>
      <c r="S45" s="849"/>
      <c r="T45" s="849"/>
      <c r="U45" s="849"/>
      <c r="V45" s="849"/>
      <c r="W45" s="46"/>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ht="15.75">
      <c r="C46" s="820" t="s">
        <v>168</v>
      </c>
      <c r="D46" s="821"/>
      <c r="E46" s="9">
        <v>0</v>
      </c>
      <c r="F46" s="102"/>
      <c r="G46" s="761">
        <f>E46*$A$45</f>
        <v>0</v>
      </c>
      <c r="H46" s="761"/>
      <c r="I46" s="555" t="s">
        <v>50</v>
      </c>
      <c r="J46" s="9">
        <f>IF(I46="Y",G46,0)</f>
        <v>0</v>
      </c>
      <c r="K46" s="354">
        <f>IF(I46="Y",1,0)</f>
        <v>0</v>
      </c>
      <c r="L46" s="337"/>
      <c r="M46" s="808" t="s">
        <v>194</v>
      </c>
      <c r="N46" s="808"/>
      <c r="O46" s="808"/>
      <c r="P46" s="808"/>
      <c r="Q46" s="808"/>
      <c r="R46" s="808"/>
      <c r="S46" s="808"/>
      <c r="T46" s="808"/>
      <c r="U46" s="808"/>
      <c r="V46" s="808"/>
      <c r="W46" s="46"/>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ht="15.75">
      <c r="C47" s="820" t="s">
        <v>27</v>
      </c>
      <c r="D47" s="821"/>
      <c r="E47" s="9">
        <v>5</v>
      </c>
      <c r="F47" s="102"/>
      <c r="G47" s="761">
        <v>6</v>
      </c>
      <c r="H47" s="761"/>
      <c r="I47" s="109" t="s">
        <v>49</v>
      </c>
      <c r="J47" s="9">
        <f>IF(I47="Y",G47,0)</f>
        <v>6</v>
      </c>
      <c r="K47" s="354">
        <f>IF(I47="Y",1,0)</f>
        <v>1</v>
      </c>
      <c r="L47" s="337"/>
      <c r="M47" s="808"/>
      <c r="N47" s="808"/>
      <c r="O47" s="808"/>
      <c r="P47" s="808"/>
      <c r="Q47" s="808"/>
      <c r="R47" s="808"/>
      <c r="S47" s="808"/>
      <c r="T47" s="808"/>
      <c r="U47" s="808"/>
      <c r="V47" s="808"/>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ht="31.5" customHeight="1">
      <c r="C48" s="822" t="s">
        <v>91</v>
      </c>
      <c r="D48" s="823"/>
      <c r="E48" s="9"/>
      <c r="F48" s="102"/>
      <c r="G48" s="761">
        <v>10</v>
      </c>
      <c r="H48" s="761"/>
      <c r="I48" s="109" t="s">
        <v>49</v>
      </c>
      <c r="J48" s="9">
        <f>IF(I48="Y",G48,0)</f>
        <v>10</v>
      </c>
      <c r="K48" s="354">
        <f>IF(I48="Y",1,0)</f>
        <v>1</v>
      </c>
      <c r="L48" s="337"/>
      <c r="O48" s="337"/>
      <c r="P48" s="337"/>
      <c r="R48" s="46"/>
      <c r="T48" s="46"/>
      <c r="V48" s="46"/>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3:54" ht="15.75">
      <c r="C49" s="643" t="s">
        <v>157</v>
      </c>
      <c r="D49" s="123" t="s">
        <v>56</v>
      </c>
      <c r="E49" s="337"/>
      <c r="F49" s="44"/>
      <c r="G49" s="346">
        <f>MAX(G46:G48)</f>
        <v>10</v>
      </c>
      <c r="H49" s="44"/>
      <c r="I49" s="347">
        <f>MAX(J46:J48)</f>
        <v>10</v>
      </c>
      <c r="J49" s="9"/>
      <c r="K49" s="354"/>
      <c r="L49" s="337"/>
      <c r="N49" s="46"/>
      <c r="O49" s="337"/>
      <c r="P49" s="337"/>
      <c r="R49" s="46"/>
      <c r="T49" s="46"/>
      <c r="V49" s="46"/>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3:54" ht="15" customHeight="1">
      <c r="C50" s="337"/>
      <c r="D50" s="123"/>
      <c r="E50" s="337"/>
      <c r="F50" s="44"/>
      <c r="G50" s="44"/>
      <c r="H50" s="44"/>
      <c r="I50" s="44"/>
      <c r="J50" s="9"/>
      <c r="K50" s="354"/>
      <c r="L50" s="337"/>
      <c r="O50" s="337"/>
      <c r="P50" s="337"/>
      <c r="R50" s="46"/>
      <c r="T50" s="46"/>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3:54" ht="16.5" customHeight="1">
      <c r="C51" s="337"/>
      <c r="D51" s="762" t="s">
        <v>57</v>
      </c>
      <c r="E51" s="40"/>
      <c r="F51" s="763"/>
      <c r="G51" s="663">
        <f>G10+G22+G28+G33+G43+G49</f>
        <v>70</v>
      </c>
      <c r="H51" s="763"/>
      <c r="I51" s="663">
        <f>I10+I22+I28+I33+I43+I49</f>
        <v>64</v>
      </c>
      <c r="J51" s="764"/>
      <c r="K51" s="765"/>
      <c r="L51" s="337"/>
      <c r="O51" s="337"/>
      <c r="P51" s="337"/>
      <c r="R51" s="337"/>
      <c r="T51" s="337"/>
      <c r="V51" s="337"/>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row>
    <row r="52" spans="3:54" ht="15.75">
      <c r="C52" s="337"/>
      <c r="D52" s="762"/>
      <c r="E52" s="40"/>
      <c r="F52" s="763"/>
      <c r="G52" s="663"/>
      <c r="H52" s="763"/>
      <c r="I52" s="663"/>
      <c r="J52" s="764"/>
      <c r="K52" s="765"/>
      <c r="L52" s="337"/>
      <c r="M52" s="337"/>
      <c r="O52" s="337"/>
      <c r="P52" s="337"/>
      <c r="R52" s="337"/>
      <c r="T52" s="337"/>
      <c r="V52" s="337"/>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row>
    <row r="53" spans="3:54">
      <c r="C53" s="766"/>
      <c r="D53" s="766"/>
      <c r="E53" s="766"/>
      <c r="F53" s="766"/>
      <c r="G53" s="766"/>
      <c r="H53" s="766"/>
      <c r="I53" s="766"/>
      <c r="J53" s="337"/>
      <c r="K53" s="37"/>
      <c r="L53" s="337"/>
      <c r="M53" s="337"/>
      <c r="O53" s="337"/>
      <c r="P53" s="337"/>
      <c r="R53" s="46"/>
      <c r="T53" s="46"/>
      <c r="V53" s="46"/>
      <c r="W53" s="46"/>
      <c r="X53" s="82"/>
      <c r="Y53" s="82"/>
      <c r="Z53" s="82"/>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row>
    <row r="54" spans="3:54" ht="18.75" hidden="1">
      <c r="C54" s="63" t="s">
        <v>99</v>
      </c>
      <c r="D54" s="337"/>
      <c r="E54" s="337"/>
      <c r="F54" s="337"/>
      <c r="G54" s="337"/>
      <c r="H54" s="337"/>
      <c r="I54" s="337"/>
      <c r="J54" s="337"/>
      <c r="K54" s="37"/>
      <c r="L54" s="337"/>
      <c r="M54" s="337"/>
      <c r="O54" s="337"/>
      <c r="P54" s="337"/>
      <c r="R54" s="46"/>
      <c r="T54" s="46"/>
      <c r="V54" s="46"/>
      <c r="W54" s="46"/>
      <c r="X54" s="82"/>
      <c r="Y54" s="82"/>
      <c r="Z54" s="82"/>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row>
    <row r="55" spans="3:54" ht="37.5" hidden="1" customHeight="1">
      <c r="C55" s="824" t="s">
        <v>98</v>
      </c>
      <c r="D55" s="824"/>
      <c r="E55" s="96">
        <v>0</v>
      </c>
      <c r="F55" s="147"/>
      <c r="G55" s="767"/>
      <c r="H55" s="429"/>
      <c r="I55" s="337"/>
      <c r="J55" s="337"/>
      <c r="K55" s="37"/>
      <c r="L55" s="337"/>
      <c r="M55" s="337"/>
      <c r="O55" s="337"/>
      <c r="P55" s="337"/>
      <c r="R55" s="46"/>
      <c r="T55" s="46"/>
      <c r="V55" s="46"/>
      <c r="W55" s="46"/>
      <c r="X55" s="82"/>
      <c r="Y55" s="82"/>
      <c r="Z55" s="82"/>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row>
    <row r="56" spans="3:54" ht="15.75" hidden="1">
      <c r="C56" s="361" t="s">
        <v>95</v>
      </c>
      <c r="D56" s="180"/>
      <c r="E56" s="96"/>
      <c r="F56" s="44"/>
      <c r="G56" s="767"/>
      <c r="H56" s="429"/>
      <c r="I56" s="337"/>
      <c r="J56" s="337"/>
      <c r="K56" s="37"/>
      <c r="L56" s="337"/>
      <c r="M56" s="337"/>
      <c r="O56" s="337"/>
      <c r="P56" s="337"/>
      <c r="R56" s="46"/>
      <c r="T56" s="46"/>
      <c r="V56" s="46"/>
      <c r="W56" s="46"/>
      <c r="X56" s="82"/>
      <c r="Y56" s="82"/>
      <c r="Z56" s="82"/>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row>
    <row r="57" spans="3:54" ht="15.75" hidden="1">
      <c r="C57" s="818" t="s">
        <v>96</v>
      </c>
      <c r="D57" s="819"/>
      <c r="E57" s="96"/>
      <c r="F57" s="44"/>
      <c r="G57" s="767"/>
      <c r="H57" s="429"/>
      <c r="I57" s="337"/>
      <c r="J57" s="337"/>
      <c r="K57" s="37"/>
      <c r="L57" s="337"/>
      <c r="M57" s="337"/>
      <c r="O57" s="337"/>
      <c r="P57" s="337"/>
      <c r="R57" s="46"/>
      <c r="T57" s="46"/>
      <c r="V57" s="46"/>
      <c r="W57" s="46"/>
      <c r="X57" s="82"/>
      <c r="Y57" s="82"/>
      <c r="Z57" s="82"/>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row>
    <row r="58" spans="3:54" ht="15.75" hidden="1">
      <c r="C58" s="818" t="s">
        <v>97</v>
      </c>
      <c r="D58" s="847"/>
      <c r="E58" s="337"/>
      <c r="F58" s="337"/>
      <c r="H58" s="337"/>
      <c r="I58" s="337"/>
      <c r="J58" s="337"/>
      <c r="K58" s="37"/>
      <c r="L58" s="337"/>
      <c r="M58" s="337"/>
      <c r="O58" s="337"/>
      <c r="P58" s="337"/>
      <c r="R58" s="46"/>
      <c r="T58" s="46"/>
      <c r="V58" s="46"/>
      <c r="W58" s="46"/>
      <c r="X58" s="82"/>
      <c r="Y58" s="82"/>
      <c r="Z58" s="82"/>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row>
    <row r="59" spans="3:54" ht="15.75" hidden="1">
      <c r="C59" s="824" t="s">
        <v>103</v>
      </c>
      <c r="D59" s="824"/>
      <c r="E59" s="337"/>
      <c r="F59" s="337"/>
      <c r="H59" s="337"/>
      <c r="I59" s="337"/>
      <c r="J59" s="337"/>
      <c r="K59" s="37"/>
      <c r="L59" s="337"/>
      <c r="M59" s="337"/>
      <c r="O59" s="337"/>
      <c r="P59" s="337"/>
      <c r="R59" s="46"/>
      <c r="T59" s="46"/>
      <c r="V59" s="46"/>
      <c r="W59" s="46"/>
      <c r="X59" s="82"/>
      <c r="Y59" s="82"/>
      <c r="Z59" s="82"/>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row>
    <row r="60" spans="3:54" ht="15.75" hidden="1">
      <c r="C60" s="824" t="s">
        <v>104</v>
      </c>
      <c r="D60" s="824"/>
      <c r="E60" s="96">
        <v>0</v>
      </c>
      <c r="F60" s="147"/>
      <c r="G60" s="767"/>
      <c r="H60" s="768"/>
      <c r="I60" s="555" t="s">
        <v>50</v>
      </c>
      <c r="J60" s="337"/>
      <c r="K60" s="37"/>
      <c r="L60" s="337"/>
      <c r="M60" s="337"/>
      <c r="O60" s="337"/>
      <c r="P60" s="337"/>
      <c r="R60" s="46"/>
      <c r="T60" s="46"/>
      <c r="V60" s="46"/>
      <c r="W60" s="46"/>
      <c r="X60" s="82"/>
      <c r="Y60" s="82"/>
      <c r="Z60" s="82"/>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row>
    <row r="61" spans="3:54" ht="55.9" hidden="1" customHeight="1">
      <c r="C61" s="824" t="s">
        <v>111</v>
      </c>
      <c r="D61" s="824"/>
      <c r="E61" s="96"/>
      <c r="F61" s="147"/>
      <c r="G61" s="767"/>
      <c r="H61" s="768"/>
      <c r="I61" s="555" t="s">
        <v>50</v>
      </c>
      <c r="J61" s="337"/>
      <c r="K61" s="37"/>
      <c r="L61" s="337"/>
      <c r="M61" s="337"/>
      <c r="O61" s="337"/>
      <c r="P61" s="337"/>
      <c r="R61" s="46"/>
      <c r="T61" s="46"/>
      <c r="V61" s="46"/>
      <c r="W61" s="46"/>
      <c r="X61" s="82"/>
      <c r="Y61" s="82"/>
      <c r="Z61" s="82"/>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row>
    <row r="62" spans="3:54" ht="15.75" hidden="1">
      <c r="C62" s="822" t="s">
        <v>105</v>
      </c>
      <c r="D62" s="823"/>
      <c r="E62" s="96"/>
      <c r="F62" s="147"/>
      <c r="G62" s="767"/>
      <c r="H62" s="768"/>
      <c r="I62" s="555" t="s">
        <v>50</v>
      </c>
      <c r="J62" s="337"/>
      <c r="K62" s="37"/>
      <c r="L62" s="337"/>
      <c r="M62" s="337"/>
      <c r="O62" s="337"/>
      <c r="P62" s="337"/>
      <c r="R62" s="46"/>
      <c r="T62" s="46"/>
      <c r="V62" s="46"/>
      <c r="W62" s="46"/>
      <c r="X62" s="82"/>
      <c r="Y62" s="82"/>
      <c r="Z62" s="82"/>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row>
    <row r="63" spans="3:54" ht="15.75" hidden="1">
      <c r="C63" s="1007" t="s">
        <v>106</v>
      </c>
      <c r="D63" s="1008"/>
      <c r="E63" s="96"/>
      <c r="F63" s="147"/>
      <c r="G63" s="767"/>
      <c r="H63" s="768"/>
      <c r="I63" s="555" t="s">
        <v>50</v>
      </c>
      <c r="J63" s="337"/>
      <c r="K63" s="37"/>
      <c r="L63" s="337"/>
      <c r="M63" s="337"/>
      <c r="O63" s="337"/>
      <c r="P63" s="337"/>
      <c r="R63" s="46"/>
      <c r="T63" s="46"/>
      <c r="V63" s="46"/>
      <c r="W63" s="46"/>
      <c r="X63" s="82"/>
      <c r="Y63" s="82"/>
      <c r="Z63" s="82"/>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row>
    <row r="64" spans="3:54" ht="15.75" hidden="1">
      <c r="C64" s="866" t="s">
        <v>94</v>
      </c>
      <c r="D64" s="866"/>
      <c r="E64" s="96"/>
      <c r="F64" s="147"/>
      <c r="G64" s="830" t="s">
        <v>93</v>
      </c>
      <c r="H64" s="831"/>
      <c r="I64" s="832"/>
      <c r="J64" s="337"/>
      <c r="K64" s="37"/>
      <c r="L64" s="337"/>
      <c r="M64" s="337"/>
      <c r="O64" s="337"/>
      <c r="P64" s="337"/>
      <c r="R64" s="46"/>
      <c r="T64" s="46"/>
      <c r="V64" s="46"/>
      <c r="W64" s="46"/>
      <c r="X64" s="82"/>
      <c r="Y64" s="82"/>
      <c r="Z64" s="82"/>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7"/>
      <c r="AZ64" s="337"/>
      <c r="BA64" s="337"/>
      <c r="BB64" s="337"/>
    </row>
    <row r="65" spans="3:54" ht="31.5" hidden="1" customHeight="1">
      <c r="C65" s="1009" t="s">
        <v>102</v>
      </c>
      <c r="D65" s="1010"/>
      <c r="E65" s="96"/>
      <c r="F65" s="147"/>
      <c r="G65" s="767"/>
      <c r="H65" s="429"/>
      <c r="I65" s="429"/>
      <c r="J65" s="337"/>
      <c r="K65" s="37"/>
      <c r="L65" s="337"/>
      <c r="M65" s="337"/>
      <c r="O65" s="337"/>
      <c r="P65" s="337"/>
      <c r="R65" s="46"/>
      <c r="T65" s="46"/>
      <c r="V65" s="46"/>
      <c r="W65" s="46"/>
      <c r="X65" s="82"/>
      <c r="Y65" s="82"/>
      <c r="Z65" s="82"/>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row>
    <row r="66" spans="3:54" ht="15.75" hidden="1">
      <c r="C66" s="1011" t="s">
        <v>107</v>
      </c>
      <c r="D66" s="1012"/>
      <c r="E66" s="96"/>
      <c r="F66" s="147"/>
      <c r="G66" s="830" t="s">
        <v>92</v>
      </c>
      <c r="H66" s="831"/>
      <c r="I66" s="832"/>
      <c r="J66" s="337"/>
      <c r="K66" s="37"/>
      <c r="L66" s="337"/>
      <c r="M66" s="337"/>
      <c r="O66" s="337"/>
      <c r="P66" s="337"/>
      <c r="R66" s="46"/>
      <c r="T66" s="46"/>
      <c r="V66" s="46"/>
      <c r="W66" s="46"/>
      <c r="X66" s="82"/>
      <c r="Y66" s="82"/>
      <c r="Z66" s="82"/>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row>
    <row r="67" spans="3:54" ht="15.75" hidden="1">
      <c r="C67" s="866" t="s">
        <v>108</v>
      </c>
      <c r="D67" s="866"/>
      <c r="E67" s="96"/>
      <c r="F67" s="147"/>
      <c r="G67" s="830" t="s">
        <v>92</v>
      </c>
      <c r="H67" s="831"/>
      <c r="I67" s="832"/>
      <c r="J67" s="337"/>
      <c r="K67" s="37"/>
      <c r="L67" s="337"/>
      <c r="M67" s="337"/>
      <c r="O67" s="337"/>
      <c r="P67" s="337"/>
      <c r="R67" s="46"/>
      <c r="T67" s="46"/>
      <c r="V67" s="46"/>
      <c r="W67" s="46"/>
      <c r="X67" s="82"/>
      <c r="Y67" s="82"/>
      <c r="Z67" s="82"/>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row>
    <row r="68" spans="3:54" ht="15.75" hidden="1">
      <c r="C68" s="866" t="s">
        <v>109</v>
      </c>
      <c r="D68" s="866"/>
      <c r="E68" s="96"/>
      <c r="F68" s="147"/>
      <c r="G68" s="830" t="s">
        <v>92</v>
      </c>
      <c r="H68" s="831"/>
      <c r="I68" s="832"/>
      <c r="J68" s="337"/>
      <c r="K68" s="37"/>
      <c r="L68" s="337"/>
      <c r="M68" s="337"/>
      <c r="O68" s="337"/>
      <c r="P68" s="337"/>
      <c r="R68" s="46"/>
      <c r="T68" s="46"/>
      <c r="V68" s="46"/>
      <c r="W68" s="46"/>
      <c r="X68" s="82"/>
      <c r="Y68" s="82"/>
      <c r="Z68" s="82"/>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row>
    <row r="69" spans="3:54" ht="15.75" hidden="1">
      <c r="C69" s="866" t="s">
        <v>110</v>
      </c>
      <c r="D69" s="866"/>
      <c r="E69" s="96"/>
      <c r="F69" s="147"/>
      <c r="G69" s="830" t="s">
        <v>92</v>
      </c>
      <c r="H69" s="831"/>
      <c r="I69" s="832"/>
      <c r="J69" s="337"/>
      <c r="K69" s="37"/>
      <c r="L69" s="337"/>
      <c r="M69" s="337"/>
      <c r="O69" s="337"/>
      <c r="P69" s="337"/>
      <c r="R69" s="46"/>
      <c r="T69" s="46"/>
      <c r="V69" s="46"/>
      <c r="W69" s="46"/>
      <c r="X69" s="82"/>
      <c r="Y69" s="82"/>
      <c r="Z69" s="82"/>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row>
    <row r="70" spans="3:54" ht="15.75" hidden="1">
      <c r="C70" s="835" t="s">
        <v>101</v>
      </c>
      <c r="D70" s="835"/>
      <c r="E70" s="96"/>
      <c r="F70" s="147"/>
      <c r="G70" s="830" t="s">
        <v>92</v>
      </c>
      <c r="H70" s="831"/>
      <c r="I70" s="832"/>
      <c r="J70" s="337"/>
      <c r="K70" s="37"/>
      <c r="L70" s="337"/>
      <c r="M70" s="337"/>
      <c r="O70" s="337"/>
      <c r="P70" s="337"/>
      <c r="R70" s="46"/>
      <c r="T70" s="46"/>
      <c r="V70" s="46"/>
      <c r="W70" s="46"/>
      <c r="X70" s="82"/>
      <c r="Y70" s="82"/>
      <c r="Z70" s="82"/>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row>
    <row r="71" spans="3:54" hidden="1">
      <c r="C71" s="337"/>
      <c r="D71" s="337"/>
      <c r="E71" s="337"/>
      <c r="F71" s="337"/>
      <c r="G71" s="337"/>
      <c r="H71" s="337"/>
      <c r="I71" s="337"/>
      <c r="J71" s="337"/>
      <c r="K71" s="139"/>
      <c r="L71" s="90"/>
      <c r="M71" s="337"/>
      <c r="O71" s="337"/>
      <c r="P71" s="337"/>
      <c r="R71" s="46"/>
      <c r="T71" s="46"/>
      <c r="V71" s="46"/>
      <c r="W71" s="46"/>
      <c r="X71" s="82"/>
      <c r="Y71" s="82"/>
      <c r="Z71" s="82"/>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row>
    <row r="72" spans="3:54" hidden="1">
      <c r="C72" s="337"/>
      <c r="D72" s="337"/>
      <c r="E72" s="337"/>
      <c r="F72" s="337"/>
      <c r="G72" s="337"/>
      <c r="H72" s="337"/>
      <c r="I72" s="337"/>
      <c r="J72" s="337"/>
      <c r="K72" s="139"/>
      <c r="L72" s="90"/>
      <c r="M72" s="337"/>
      <c r="O72" s="337"/>
      <c r="P72" s="337"/>
      <c r="R72" s="46"/>
      <c r="T72" s="46"/>
      <c r="V72" s="46"/>
      <c r="W72" s="46"/>
      <c r="X72" s="82"/>
      <c r="Y72" s="82"/>
      <c r="Z72" s="82"/>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row>
    <row r="73" spans="3:54">
      <c r="C73" s="337"/>
      <c r="D73" s="337"/>
      <c r="E73" s="337"/>
      <c r="F73" s="337"/>
      <c r="G73" s="337"/>
      <c r="H73" s="337"/>
      <c r="I73" s="337"/>
      <c r="J73" s="337"/>
      <c r="K73" s="139"/>
      <c r="L73" s="90"/>
      <c r="M73" s="337"/>
      <c r="O73" s="337"/>
      <c r="P73" s="337"/>
      <c r="R73" s="46"/>
      <c r="T73" s="46"/>
      <c r="V73" s="46"/>
      <c r="W73" s="46"/>
      <c r="X73" s="82"/>
      <c r="Y73" s="82"/>
      <c r="Z73" s="82"/>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row>
    <row r="74" spans="3:54">
      <c r="C74" s="337"/>
      <c r="D74" s="337"/>
      <c r="E74" s="337"/>
      <c r="F74" s="337"/>
      <c r="G74" s="337"/>
      <c r="H74" s="337"/>
      <c r="I74" s="337"/>
      <c r="J74" s="337"/>
      <c r="K74" s="139"/>
      <c r="L74" s="90"/>
      <c r="M74" s="337"/>
      <c r="O74" s="337"/>
      <c r="P74" s="337"/>
      <c r="R74" s="46"/>
      <c r="T74" s="46"/>
      <c r="V74" s="46"/>
      <c r="W74" s="46"/>
      <c r="X74" s="82"/>
      <c r="Y74" s="82"/>
      <c r="Z74" s="82"/>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row>
    <row r="75" spans="3:54">
      <c r="C75" s="337"/>
      <c r="D75" s="337"/>
      <c r="E75" s="337"/>
      <c r="F75" s="337"/>
      <c r="G75" s="337"/>
      <c r="H75" s="337"/>
      <c r="I75" s="337"/>
      <c r="J75" s="337"/>
      <c r="K75" s="139"/>
      <c r="L75" s="90"/>
      <c r="M75" s="337"/>
      <c r="O75" s="337"/>
      <c r="P75" s="337"/>
      <c r="R75" s="46"/>
      <c r="T75" s="46"/>
      <c r="V75" s="46"/>
      <c r="W75" s="46"/>
      <c r="X75" s="82"/>
      <c r="Y75" s="82"/>
      <c r="Z75" s="82"/>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row>
    <row r="76" spans="3:54">
      <c r="C76" s="337"/>
      <c r="D76" s="337"/>
      <c r="E76" s="337"/>
      <c r="F76" s="337"/>
      <c r="G76" s="337"/>
      <c r="H76" s="337"/>
      <c r="I76" s="337"/>
      <c r="J76" s="337"/>
      <c r="K76" s="139"/>
      <c r="L76" s="90"/>
      <c r="M76" s="337"/>
      <c r="O76" s="337"/>
      <c r="P76" s="337"/>
      <c r="R76" s="46"/>
      <c r="T76" s="46"/>
      <c r="V76" s="46"/>
      <c r="W76" s="46"/>
      <c r="X76" s="82"/>
      <c r="Y76" s="82"/>
      <c r="Z76" s="82"/>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c r="BA76" s="337"/>
      <c r="BB76" s="337"/>
    </row>
    <row r="77" spans="3:54">
      <c r="C77" s="337"/>
      <c r="D77" s="337"/>
      <c r="E77" s="769"/>
      <c r="F77" s="769"/>
      <c r="G77" s="769"/>
      <c r="H77" s="769"/>
      <c r="I77" s="769"/>
      <c r="J77" s="769"/>
      <c r="K77" s="139"/>
      <c r="L77" s="90"/>
      <c r="M77" s="337"/>
      <c r="O77" s="337"/>
      <c r="P77" s="337"/>
      <c r="R77" s="46"/>
      <c r="T77" s="46"/>
      <c r="V77" s="46"/>
      <c r="W77" s="46"/>
      <c r="X77" s="82"/>
      <c r="Y77" s="82"/>
      <c r="Z77" s="82"/>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row>
    <row r="78" spans="3:54">
      <c r="C78" s="337"/>
      <c r="D78" s="337"/>
      <c r="E78" s="769"/>
      <c r="F78" s="769"/>
      <c r="G78" s="769"/>
      <c r="H78" s="769"/>
      <c r="I78" s="769"/>
      <c r="J78" s="769"/>
      <c r="K78" s="139"/>
      <c r="L78" s="90"/>
      <c r="M78" s="337"/>
      <c r="O78" s="337"/>
      <c r="P78" s="337"/>
      <c r="R78" s="46"/>
      <c r="T78" s="46"/>
      <c r="V78" s="46"/>
      <c r="W78" s="46"/>
      <c r="X78" s="82"/>
      <c r="Y78" s="82"/>
      <c r="Z78" s="82"/>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row>
    <row r="79" spans="3:54">
      <c r="C79" s="337"/>
      <c r="D79" s="337"/>
      <c r="E79" s="769"/>
      <c r="F79" s="769"/>
      <c r="G79" s="769"/>
      <c r="H79" s="769"/>
      <c r="I79" s="769"/>
      <c r="J79" s="769"/>
      <c r="K79" s="139"/>
      <c r="L79" s="90"/>
      <c r="M79" s="337"/>
      <c r="O79" s="337"/>
      <c r="P79" s="337"/>
      <c r="R79" s="46"/>
      <c r="T79" s="46"/>
      <c r="V79" s="46"/>
      <c r="W79" s="46"/>
      <c r="X79" s="82"/>
      <c r="Y79" s="82"/>
      <c r="Z79" s="82"/>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row>
    <row r="80" spans="3:54">
      <c r="C80" s="337"/>
      <c r="D80" s="337"/>
      <c r="E80" s="769"/>
      <c r="F80" s="769"/>
      <c r="G80" s="769"/>
      <c r="H80" s="769"/>
      <c r="I80" s="769"/>
      <c r="J80" s="769"/>
      <c r="K80" s="139"/>
      <c r="L80" s="90"/>
      <c r="M80" s="337"/>
      <c r="O80" s="337"/>
      <c r="P80" s="337"/>
      <c r="R80" s="46"/>
      <c r="T80" s="46"/>
      <c r="V80" s="46"/>
      <c r="W80" s="46"/>
      <c r="X80" s="82"/>
      <c r="Y80" s="82"/>
      <c r="Z80" s="82"/>
      <c r="AA80" s="337"/>
      <c r="AB80" s="337"/>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337"/>
      <c r="AY80" s="337"/>
      <c r="AZ80" s="337"/>
      <c r="BA80" s="337"/>
      <c r="BB80" s="337"/>
    </row>
    <row r="81" spans="1:54">
      <c r="C81" s="337"/>
      <c r="D81" s="337"/>
      <c r="E81" s="769"/>
      <c r="F81" s="769"/>
      <c r="G81" s="769"/>
      <c r="H81" s="769"/>
      <c r="I81" s="769"/>
      <c r="J81" s="769"/>
      <c r="K81" s="139"/>
      <c r="L81" s="90"/>
      <c r="M81" s="337"/>
      <c r="O81" s="337"/>
      <c r="P81" s="337"/>
      <c r="R81" s="46"/>
      <c r="T81" s="46"/>
      <c r="V81" s="46"/>
      <c r="W81" s="46"/>
      <c r="X81" s="82"/>
      <c r="Y81" s="82"/>
      <c r="Z81" s="82"/>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row>
    <row r="82" spans="1:54">
      <c r="C82" s="337"/>
      <c r="D82" s="337"/>
      <c r="E82" s="769"/>
      <c r="F82" s="769"/>
      <c r="G82" s="769"/>
      <c r="H82" s="769"/>
      <c r="I82" s="769"/>
      <c r="J82" s="769"/>
      <c r="K82" s="139"/>
      <c r="L82" s="90"/>
      <c r="M82" s="337"/>
      <c r="O82" s="337"/>
      <c r="P82" s="337"/>
      <c r="R82" s="46"/>
      <c r="T82" s="46"/>
      <c r="V82" s="46"/>
      <c r="W82" s="46"/>
      <c r="X82" s="82"/>
      <c r="Y82" s="82"/>
      <c r="Z82" s="82"/>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row>
    <row r="83" spans="1:54">
      <c r="C83" s="337"/>
      <c r="D83" s="337"/>
      <c r="E83" s="769"/>
      <c r="F83" s="769"/>
      <c r="G83" s="769"/>
      <c r="H83" s="769"/>
      <c r="I83" s="769"/>
      <c r="J83" s="769"/>
      <c r="K83" s="139"/>
      <c r="L83" s="90"/>
      <c r="M83" s="337"/>
      <c r="O83" s="337"/>
      <c r="P83" s="337"/>
      <c r="R83" s="46"/>
      <c r="T83" s="46"/>
      <c r="V83" s="46"/>
      <c r="W83" s="46"/>
      <c r="X83" s="82"/>
      <c r="Y83" s="82"/>
      <c r="Z83" s="82"/>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row>
    <row r="84" spans="1:54">
      <c r="C84" s="337"/>
      <c r="D84" s="337"/>
      <c r="E84" s="769"/>
      <c r="F84" s="769"/>
      <c r="G84" s="769"/>
      <c r="H84" s="769"/>
      <c r="I84" s="769"/>
      <c r="J84" s="769"/>
      <c r="K84" s="139"/>
      <c r="L84" s="90"/>
      <c r="M84" s="337"/>
      <c r="O84" s="337"/>
      <c r="P84" s="337"/>
      <c r="R84" s="46"/>
      <c r="T84" s="46"/>
      <c r="V84" s="46"/>
      <c r="W84" s="46"/>
      <c r="X84" s="82"/>
      <c r="Y84" s="82"/>
      <c r="Z84" s="82"/>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row>
    <row r="85" spans="1:54">
      <c r="C85" s="337"/>
      <c r="D85" s="337"/>
      <c r="E85" s="769"/>
      <c r="F85" s="769"/>
      <c r="G85" s="769"/>
      <c r="H85" s="769"/>
      <c r="I85" s="769"/>
      <c r="J85" s="769"/>
      <c r="K85" s="139"/>
      <c r="L85" s="90"/>
      <c r="M85" s="337"/>
      <c r="O85" s="337"/>
      <c r="P85" s="337"/>
      <c r="R85" s="46"/>
      <c r="T85" s="46"/>
      <c r="V85" s="46"/>
      <c r="W85" s="46"/>
      <c r="X85" s="82"/>
      <c r="Y85" s="82"/>
      <c r="Z85" s="82"/>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7"/>
    </row>
    <row r="86" spans="1:54">
      <c r="C86" s="337"/>
      <c r="D86" s="337"/>
      <c r="E86" s="769"/>
      <c r="F86" s="769"/>
      <c r="G86" s="769"/>
      <c r="H86" s="769"/>
      <c r="I86" s="769"/>
      <c r="J86" s="769"/>
      <c r="K86" s="139"/>
      <c r="L86" s="90"/>
      <c r="M86" s="337"/>
      <c r="O86" s="337"/>
      <c r="P86" s="337"/>
      <c r="R86" s="46"/>
      <c r="T86" s="46"/>
      <c r="V86" s="46"/>
      <c r="W86" s="46"/>
      <c r="X86" s="82"/>
      <c r="Y86" s="82"/>
      <c r="Z86" s="82"/>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c r="AY86" s="337"/>
      <c r="AZ86" s="337"/>
      <c r="BA86" s="337"/>
      <c r="BB86" s="337"/>
    </row>
    <row r="87" spans="1:54">
      <c r="C87" s="337"/>
      <c r="D87" s="337"/>
      <c r="E87" s="769"/>
      <c r="F87" s="769"/>
      <c r="G87" s="769"/>
      <c r="H87" s="769"/>
      <c r="I87" s="769"/>
      <c r="J87" s="769"/>
      <c r="K87" s="139"/>
      <c r="L87" s="90"/>
      <c r="M87" s="337"/>
      <c r="O87" s="337"/>
      <c r="P87" s="337"/>
      <c r="R87" s="46"/>
      <c r="T87" s="46"/>
      <c r="V87" s="46"/>
      <c r="W87" s="46"/>
      <c r="X87" s="82"/>
      <c r="Y87" s="82"/>
      <c r="Z87" s="82"/>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c r="AY87" s="337"/>
      <c r="AZ87" s="337"/>
      <c r="BA87" s="337"/>
      <c r="BB87" s="337"/>
    </row>
    <row r="88" spans="1:54">
      <c r="C88" s="337"/>
      <c r="D88" s="337"/>
      <c r="E88" s="769"/>
      <c r="F88" s="769"/>
      <c r="G88" s="769"/>
      <c r="H88" s="769"/>
      <c r="I88" s="769"/>
      <c r="J88" s="769"/>
      <c r="K88" s="139"/>
      <c r="L88" s="90"/>
      <c r="M88" s="337"/>
      <c r="O88" s="337"/>
      <c r="P88" s="337"/>
      <c r="R88" s="46"/>
      <c r="T88" s="46"/>
      <c r="V88" s="46"/>
      <c r="W88" s="46"/>
      <c r="X88" s="82"/>
      <c r="Y88" s="82"/>
      <c r="Z88" s="82"/>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7"/>
      <c r="BA88" s="337"/>
      <c r="BB88" s="337"/>
    </row>
    <row r="89" spans="1:54">
      <c r="C89" s="337"/>
      <c r="D89" s="337"/>
      <c r="E89" s="769"/>
      <c r="F89" s="769"/>
      <c r="G89" s="769"/>
      <c r="H89" s="769"/>
      <c r="I89" s="769"/>
      <c r="J89" s="769"/>
      <c r="K89" s="139"/>
      <c r="L89" s="90"/>
      <c r="M89" s="337"/>
      <c r="O89" s="337"/>
      <c r="P89" s="337"/>
      <c r="R89" s="46"/>
      <c r="T89" s="46"/>
      <c r="V89" s="46"/>
      <c r="W89" s="46"/>
      <c r="X89" s="82"/>
      <c r="Y89" s="82"/>
      <c r="Z89" s="82"/>
      <c r="AA89" s="337"/>
      <c r="AB89" s="337"/>
      <c r="AC89" s="337"/>
      <c r="AD89" s="337"/>
      <c r="AE89" s="337"/>
      <c r="AF89" s="337"/>
      <c r="AG89" s="337"/>
      <c r="AH89" s="337"/>
      <c r="AI89" s="337"/>
      <c r="AJ89" s="337"/>
      <c r="AK89" s="337"/>
      <c r="AL89" s="337"/>
      <c r="AM89" s="337"/>
      <c r="AN89" s="337"/>
      <c r="AO89" s="337"/>
      <c r="AP89" s="337"/>
      <c r="AQ89" s="337"/>
      <c r="AR89" s="337"/>
      <c r="AS89" s="337"/>
      <c r="AT89" s="337"/>
      <c r="AU89" s="337"/>
      <c r="AV89" s="337"/>
      <c r="AW89" s="337"/>
      <c r="AX89" s="337"/>
      <c r="AY89" s="337"/>
      <c r="AZ89" s="337"/>
      <c r="BA89" s="337"/>
      <c r="BB89" s="337"/>
    </row>
    <row r="90" spans="1:54">
      <c r="C90" s="337"/>
      <c r="D90" s="337"/>
      <c r="E90" s="769"/>
      <c r="F90" s="769"/>
      <c r="G90" s="769"/>
      <c r="H90" s="769"/>
      <c r="I90" s="769"/>
      <c r="J90" s="769"/>
      <c r="K90" s="139"/>
      <c r="L90" s="90"/>
      <c r="M90" s="337"/>
      <c r="O90" s="337"/>
      <c r="P90" s="337"/>
      <c r="R90" s="46"/>
      <c r="T90" s="46"/>
      <c r="V90" s="46"/>
      <c r="W90" s="46"/>
      <c r="X90" s="82"/>
      <c r="Y90" s="82"/>
      <c r="Z90" s="82"/>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row>
    <row r="91" spans="1:54">
      <c r="C91" s="337"/>
      <c r="D91" s="337"/>
      <c r="E91" s="769"/>
      <c r="F91" s="769"/>
      <c r="G91" s="769"/>
      <c r="H91" s="769"/>
      <c r="I91" s="769"/>
      <c r="J91" s="769"/>
      <c r="K91" s="139"/>
      <c r="L91" s="90"/>
      <c r="M91" s="337"/>
      <c r="O91" s="337"/>
      <c r="P91" s="337"/>
      <c r="R91" s="46"/>
      <c r="T91" s="46"/>
      <c r="V91" s="46"/>
      <c r="W91" s="46"/>
      <c r="X91" s="82"/>
      <c r="Y91" s="82"/>
      <c r="Z91" s="82"/>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7"/>
      <c r="AY91" s="337"/>
      <c r="AZ91" s="337"/>
      <c r="BA91" s="337"/>
      <c r="BB91" s="337"/>
    </row>
    <row r="92" spans="1:54">
      <c r="C92" s="337"/>
      <c r="D92" s="337"/>
      <c r="E92" s="769"/>
      <c r="F92" s="769"/>
      <c r="G92" s="769"/>
      <c r="H92" s="769"/>
      <c r="I92" s="769"/>
      <c r="J92" s="769"/>
      <c r="K92" s="139"/>
      <c r="L92" s="90"/>
      <c r="M92" s="337"/>
      <c r="O92" s="337"/>
      <c r="P92" s="337"/>
      <c r="R92" s="46"/>
      <c r="T92" s="46"/>
      <c r="V92" s="46"/>
      <c r="W92" s="46"/>
      <c r="X92" s="82"/>
      <c r="Y92" s="82"/>
      <c r="Z92" s="82"/>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7"/>
      <c r="BA92" s="337"/>
      <c r="BB92" s="337"/>
    </row>
    <row r="93" spans="1:54">
      <c r="C93" s="337"/>
      <c r="D93" s="337"/>
      <c r="E93" s="769"/>
      <c r="F93" s="769"/>
      <c r="G93" s="769"/>
      <c r="H93" s="769"/>
      <c r="I93" s="769"/>
      <c r="J93" s="769"/>
      <c r="K93" s="139"/>
      <c r="L93" s="90"/>
      <c r="M93" s="337"/>
      <c r="O93" s="337"/>
      <c r="P93" s="337"/>
      <c r="R93" s="46"/>
      <c r="T93" s="46"/>
      <c r="V93" s="46"/>
      <c r="W93" s="46"/>
      <c r="X93" s="82"/>
      <c r="Y93" s="82"/>
      <c r="Z93" s="82"/>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7"/>
      <c r="AZ93" s="337"/>
      <c r="BA93" s="337"/>
      <c r="BB93" s="337"/>
    </row>
    <row r="94" spans="1:54">
      <c r="C94" s="337"/>
      <c r="D94" s="337"/>
      <c r="E94" s="769"/>
      <c r="F94" s="769"/>
      <c r="G94" s="769"/>
      <c r="H94" s="769"/>
      <c r="I94" s="769"/>
      <c r="J94" s="769"/>
      <c r="K94" s="139"/>
      <c r="L94" s="90"/>
      <c r="M94" s="337"/>
      <c r="O94" s="337"/>
      <c r="P94" s="337"/>
      <c r="R94" s="46"/>
      <c r="T94" s="46"/>
      <c r="V94" s="46"/>
      <c r="W94" s="46"/>
      <c r="X94" s="82"/>
      <c r="Y94" s="82"/>
      <c r="Z94" s="82"/>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7"/>
    </row>
    <row r="95" spans="1:54">
      <c r="C95" s="337"/>
      <c r="D95" s="337"/>
      <c r="E95" s="769"/>
      <c r="F95" s="769"/>
      <c r="G95" s="769"/>
      <c r="H95" s="769"/>
      <c r="I95" s="769"/>
      <c r="J95" s="769"/>
      <c r="K95" s="139"/>
      <c r="L95" s="90"/>
      <c r="M95" s="337"/>
      <c r="O95" s="337"/>
      <c r="P95" s="337"/>
      <c r="R95" s="46"/>
      <c r="T95" s="46"/>
      <c r="V95" s="46"/>
      <c r="W95" s="46"/>
      <c r="X95" s="82"/>
      <c r="Y95" s="82"/>
      <c r="Z95" s="82"/>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row>
    <row r="96" spans="1:54">
      <c r="A96" s="337"/>
      <c r="C96" s="337"/>
      <c r="D96" s="337"/>
      <c r="E96" s="769"/>
      <c r="F96" s="769"/>
      <c r="G96" s="769"/>
      <c r="H96" s="769"/>
      <c r="I96" s="769"/>
      <c r="J96" s="769"/>
      <c r="K96" s="139"/>
      <c r="L96" s="90"/>
      <c r="M96" s="337"/>
      <c r="O96" s="337"/>
      <c r="P96" s="337"/>
      <c r="R96" s="46"/>
      <c r="T96" s="46"/>
      <c r="V96" s="46"/>
      <c r="W96" s="46"/>
      <c r="X96" s="82"/>
      <c r="Y96" s="82"/>
      <c r="Z96" s="82"/>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337"/>
      <c r="BB96" s="337"/>
    </row>
    <row r="97" spans="1:54">
      <c r="A97" s="337"/>
      <c r="C97" s="337"/>
      <c r="D97" s="337"/>
      <c r="E97" s="769"/>
      <c r="F97" s="769"/>
      <c r="G97" s="769"/>
      <c r="H97" s="769"/>
      <c r="I97" s="769"/>
      <c r="J97" s="769"/>
      <c r="K97" s="139"/>
      <c r="L97" s="90"/>
      <c r="M97" s="337"/>
      <c r="O97" s="337"/>
      <c r="P97" s="337"/>
      <c r="R97" s="46"/>
      <c r="T97" s="46"/>
      <c r="V97" s="46"/>
      <c r="W97" s="46"/>
      <c r="X97" s="82"/>
      <c r="Y97" s="82"/>
      <c r="Z97" s="82"/>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c r="AY97" s="337"/>
      <c r="AZ97" s="337"/>
      <c r="BA97" s="337"/>
      <c r="BB97" s="337"/>
    </row>
    <row r="98" spans="1:54">
      <c r="A98" s="337"/>
      <c r="C98" s="337"/>
      <c r="D98" s="337"/>
      <c r="E98" s="769"/>
      <c r="F98" s="769"/>
      <c r="G98" s="769"/>
      <c r="H98" s="769"/>
      <c r="I98" s="769"/>
      <c r="J98" s="769"/>
      <c r="K98" s="139"/>
      <c r="L98" s="90"/>
      <c r="M98" s="337"/>
      <c r="O98" s="337"/>
      <c r="P98" s="337"/>
      <c r="R98" s="46"/>
      <c r="T98" s="46"/>
      <c r="V98" s="46"/>
      <c r="W98" s="46"/>
      <c r="X98" s="82"/>
      <c r="Y98" s="82"/>
      <c r="Z98" s="82"/>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7"/>
      <c r="AZ98" s="337"/>
      <c r="BA98" s="337"/>
      <c r="BB98" s="337"/>
    </row>
    <row r="99" spans="1:54">
      <c r="A99" s="337"/>
      <c r="C99" s="337"/>
      <c r="D99" s="337"/>
      <c r="E99" s="769"/>
      <c r="F99" s="769"/>
      <c r="G99" s="769"/>
      <c r="H99" s="769"/>
      <c r="I99" s="769"/>
      <c r="J99" s="769"/>
      <c r="K99" s="139"/>
      <c r="L99" s="90"/>
      <c r="M99" s="337"/>
      <c r="O99" s="337"/>
      <c r="P99" s="337"/>
      <c r="R99" s="46"/>
      <c r="T99" s="46"/>
      <c r="V99" s="46"/>
      <c r="W99" s="46"/>
      <c r="X99" s="82"/>
      <c r="Y99" s="82"/>
      <c r="Z99" s="82"/>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row>
    <row r="100" spans="1:54">
      <c r="A100" s="337"/>
      <c r="C100" s="337"/>
      <c r="D100" s="337"/>
      <c r="E100" s="769"/>
      <c r="F100" s="769"/>
      <c r="G100" s="769"/>
      <c r="H100" s="769"/>
      <c r="I100" s="769"/>
      <c r="J100" s="769"/>
      <c r="K100" s="139"/>
      <c r="L100" s="90"/>
      <c r="M100" s="337"/>
      <c r="O100" s="337"/>
      <c r="P100" s="337"/>
      <c r="R100" s="46"/>
      <c r="T100" s="46"/>
      <c r="V100" s="46"/>
      <c r="W100" s="46"/>
      <c r="X100" s="82"/>
      <c r="Y100" s="82"/>
      <c r="Z100" s="82"/>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7"/>
      <c r="BA100" s="337"/>
      <c r="BB100" s="337"/>
    </row>
    <row r="101" spans="1:54">
      <c r="A101" s="337"/>
      <c r="C101" s="337"/>
      <c r="D101" s="337"/>
      <c r="E101" s="769"/>
      <c r="F101" s="769"/>
      <c r="G101" s="769"/>
      <c r="H101" s="769"/>
      <c r="I101" s="769"/>
      <c r="J101" s="769"/>
      <c r="K101" s="139"/>
      <c r="L101" s="90"/>
      <c r="M101" s="337"/>
      <c r="O101" s="337"/>
      <c r="P101" s="337"/>
      <c r="R101" s="46"/>
      <c r="T101" s="46"/>
      <c r="V101" s="46"/>
      <c r="W101" s="46"/>
      <c r="X101" s="82"/>
      <c r="Y101" s="82"/>
      <c r="Z101" s="82"/>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c r="AY101" s="337"/>
      <c r="AZ101" s="337"/>
      <c r="BA101" s="337"/>
      <c r="BB101" s="92"/>
    </row>
    <row r="102" spans="1:54">
      <c r="A102" s="337"/>
      <c r="C102" s="337"/>
      <c r="D102" s="337"/>
      <c r="E102" s="769"/>
      <c r="F102" s="769"/>
      <c r="G102" s="769"/>
      <c r="H102" s="769"/>
      <c r="I102" s="769"/>
      <c r="J102" s="769"/>
      <c r="K102" s="139"/>
      <c r="L102" s="90"/>
      <c r="M102" s="337"/>
      <c r="O102" s="337"/>
      <c r="P102" s="337"/>
      <c r="R102" s="46"/>
      <c r="T102" s="46"/>
      <c r="V102" s="46"/>
      <c r="W102" s="46"/>
      <c r="X102" s="82"/>
      <c r="Y102" s="82"/>
      <c r="Z102" s="82"/>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c r="AW102" s="337"/>
      <c r="AX102" s="337"/>
      <c r="AY102" s="337"/>
      <c r="AZ102" s="337"/>
      <c r="BA102" s="337"/>
      <c r="BB102" s="92"/>
    </row>
    <row r="103" spans="1:54">
      <c r="A103" s="337"/>
      <c r="C103" s="337"/>
      <c r="D103" s="337"/>
      <c r="E103" s="769"/>
      <c r="F103" s="769"/>
      <c r="G103" s="769"/>
      <c r="H103" s="769"/>
      <c r="I103" s="769"/>
      <c r="J103" s="769"/>
      <c r="K103" s="139"/>
      <c r="L103" s="90"/>
      <c r="M103" s="337"/>
      <c r="O103" s="337"/>
      <c r="P103" s="337"/>
      <c r="R103" s="46"/>
      <c r="T103" s="46"/>
      <c r="V103" s="46"/>
      <c r="W103" s="46"/>
      <c r="X103" s="82"/>
      <c r="Y103" s="82"/>
      <c r="Z103" s="82"/>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92"/>
    </row>
    <row r="104" spans="1:54">
      <c r="A104" s="337"/>
      <c r="C104" s="337"/>
      <c r="D104" s="337"/>
      <c r="E104" s="769"/>
      <c r="F104" s="769"/>
      <c r="G104" s="769"/>
      <c r="H104" s="769"/>
      <c r="I104" s="769"/>
      <c r="J104" s="769"/>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769"/>
      <c r="F105" s="769"/>
      <c r="G105" s="769"/>
      <c r="H105" s="769"/>
      <c r="I105" s="769"/>
      <c r="J105" s="769"/>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769"/>
      <c r="F106" s="769"/>
      <c r="G106" s="769"/>
      <c r="H106" s="769"/>
      <c r="I106" s="769"/>
      <c r="J106" s="769"/>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E107" s="770"/>
      <c r="F107" s="770"/>
      <c r="G107" s="770"/>
      <c r="H107" s="770"/>
      <c r="I107" s="770"/>
      <c r="J107" s="770"/>
      <c r="K107" s="771"/>
      <c r="L107" s="772"/>
      <c r="BB107" s="92"/>
    </row>
    <row r="108" spans="1:54">
      <c r="E108" s="770"/>
      <c r="F108" s="770"/>
      <c r="G108" s="770"/>
      <c r="H108" s="770"/>
      <c r="I108" s="770"/>
      <c r="J108" s="770"/>
      <c r="K108" s="771"/>
      <c r="L108" s="772"/>
    </row>
    <row r="109" spans="1:54">
      <c r="E109" s="770"/>
      <c r="F109" s="770"/>
      <c r="G109" s="770"/>
      <c r="H109" s="770"/>
      <c r="I109" s="770"/>
      <c r="J109" s="770"/>
      <c r="K109" s="771"/>
      <c r="L109" s="772"/>
    </row>
    <row r="110" spans="1:54">
      <c r="E110" s="770"/>
      <c r="F110" s="770"/>
      <c r="G110" s="770"/>
      <c r="H110" s="770"/>
      <c r="I110" s="770"/>
      <c r="J110" s="770"/>
      <c r="K110" s="771"/>
      <c r="L110" s="772"/>
    </row>
  </sheetData>
  <sheetProtection algorithmName="SHA-512" hashValue="LDQKCOf0Lvg/s3D+B8JbZXoZrq2ndLwK2n3a+GHY4GvwsynaHQFnQgbXAI6OUk0jxOkVzAp7Aa3e23zEGBFAuQ==" saltValue="y1ih2hApBFc1rs6x++KolQ==" spinCount="100000" sheet="1" objects="1" scenarios="1"/>
  <mergeCells count="64">
    <mergeCell ref="C70:D70"/>
    <mergeCell ref="G70:I70"/>
    <mergeCell ref="C67:D67"/>
    <mergeCell ref="G67:I67"/>
    <mergeCell ref="C68:D68"/>
    <mergeCell ref="G68:I68"/>
    <mergeCell ref="C69:D69"/>
    <mergeCell ref="G69:I69"/>
    <mergeCell ref="C63:D63"/>
    <mergeCell ref="C64:D64"/>
    <mergeCell ref="G64:I64"/>
    <mergeCell ref="C65:D65"/>
    <mergeCell ref="C66:D66"/>
    <mergeCell ref="G66:I66"/>
    <mergeCell ref="C62:D62"/>
    <mergeCell ref="O45:V45"/>
    <mergeCell ref="C46:D46"/>
    <mergeCell ref="M46:V47"/>
    <mergeCell ref="C47:D47"/>
    <mergeCell ref="C48:D48"/>
    <mergeCell ref="C55:D55"/>
    <mergeCell ref="C57:D57"/>
    <mergeCell ref="C58:D58"/>
    <mergeCell ref="C59:D59"/>
    <mergeCell ref="C60:D60"/>
    <mergeCell ref="C61:D61"/>
    <mergeCell ref="O43:V44"/>
    <mergeCell ref="C32:D32"/>
    <mergeCell ref="C36:D36"/>
    <mergeCell ref="C37:D37"/>
    <mergeCell ref="C38:D38"/>
    <mergeCell ref="C39:D39"/>
    <mergeCell ref="M39:M40"/>
    <mergeCell ref="O39:V40"/>
    <mergeCell ref="C40:D40"/>
    <mergeCell ref="C41:D41"/>
    <mergeCell ref="C42:D42"/>
    <mergeCell ref="O42:V42"/>
    <mergeCell ref="I26:I27"/>
    <mergeCell ref="C29:D29"/>
    <mergeCell ref="C30:D30"/>
    <mergeCell ref="M43:M44"/>
    <mergeCell ref="C31:D31"/>
    <mergeCell ref="C25:D25"/>
    <mergeCell ref="C26:D27"/>
    <mergeCell ref="C18:D18"/>
    <mergeCell ref="C2:I2"/>
    <mergeCell ref="O4:O5"/>
    <mergeCell ref="C13:D13"/>
    <mergeCell ref="C14:D14"/>
    <mergeCell ref="C15:D15"/>
    <mergeCell ref="C16:D16"/>
    <mergeCell ref="C17:D17"/>
    <mergeCell ref="C19:D19"/>
    <mergeCell ref="C20:D20"/>
    <mergeCell ref="C21:D21"/>
    <mergeCell ref="C23:D23"/>
    <mergeCell ref="C24:D24"/>
    <mergeCell ref="G26:G27"/>
    <mergeCell ref="AA7:AB7"/>
    <mergeCell ref="AI7:AO8"/>
    <mergeCell ref="C8:D8"/>
    <mergeCell ref="C9:D9"/>
    <mergeCell ref="AI9:AO11"/>
  </mergeCells>
  <dataValidations count="9">
    <dataValidation allowBlank="1" showErrorMessage="1" promptTitle="EN 15804:2012" prompt="Sustainability of construction works - Environmental product declarations - core rules for the product category of construction products, BSi" sqref="C42:D42" xr:uid="{B2704AE5-6793-4B1F-961C-A4BB257439ED}"/>
    <dataValidation allowBlank="1" showErrorMessage="1" sqref="C48:D48" xr:uid="{767E3A97-382E-4BF8-A98C-A48584CF1453}"/>
    <dataValidation allowBlank="1" showErrorMessage="1" promptTitle="CEN/TR 15941:2010" prompt="Sustainability of construction works - Environmental product declarations - Methodology for selection and use of generic data, BSi" sqref="C31:D31" xr:uid="{3C83E59B-F376-432D-8030-FB9C9788F258}"/>
    <dataValidation allowBlank="1" showInputMessage="1" showErrorMessage="1" promptTitle="EN 15804:2012" prompt="Sustainability of construction works - Environmental product declarations - core rules for the product category of construction products, BSi" sqref="C41:D41" xr:uid="{AEEF53AD-E5F8-44BC-87D2-AA1C31523EEA}"/>
    <dataValidation allowBlank="1" showInputMessage="1" showErrorMessage="1" promptTitle="EN 15978:2011" prompt="Sustainability of construction works - assessment of environmental performance of buildings - calculation method, BSi" sqref="C26" xr:uid="{9499AAED-A998-48E0-8E0A-AE720D97DD50}"/>
    <dataValidation allowBlank="1" showInputMessage="1" showErrorMessage="1" promptTitle="ISO 14040 &amp; ISO 14044:2006" prompt="Environmental management - Life cycle assessment - Principles and framework &amp; Environmental management - Life cycle assessment - Requirements and guidelines, BSi" sqref="C37:D38" xr:uid="{72A8B10E-9E04-4C0E-88A9-4DBAD5A72D30}"/>
    <dataValidation allowBlank="1" showInputMessage="1" showErrorMessage="1" promptTitle="ISO 21930:2007" prompt="Sustainability in building construction- Environmental declaration of building products, BSi" sqref="C40:D40" xr:uid="{84D04DFF-D556-4909-8FD2-ABE764D6E299}"/>
    <dataValidation type="list" allowBlank="1" showInputMessage="1" showErrorMessage="1" sqref="N42:V42" xr:uid="{D21BF3AC-CE46-49B8-A220-B2887C60BFBA}">
      <formula1>"Industrial, All others"</formula1>
    </dataValidation>
    <dataValidation type="list" allowBlank="1" showInputMessage="1" showErrorMessage="1" sqref="V26:V32 I36:I38 I30:I32 I13:I17 I24:I26 I7:I9 R26:R32 R34:R35 V34:V35 R8:R24 I60:I63 V8:V24 I46:I48 I40:I42" xr:uid="{66982399-73E7-44CE-A95D-1F419F2B7B42}">
      <formula1>"Y, N"</formula1>
    </dataValidation>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E4D58-55E4-4199-8CB3-1476786BB230}">
  <sheetPr codeName="Sheet33">
    <tabColor rgb="FF3D6864"/>
    <pageSetUpPr fitToPage="1"/>
  </sheetPr>
  <dimension ref="A1:BB110"/>
  <sheetViews>
    <sheetView showGridLines="0" topLeftCell="B1" zoomScale="80" zoomScaleNormal="80" workbookViewId="0">
      <selection activeCell="I7" sqref="I7"/>
    </sheetView>
  </sheetViews>
  <sheetFormatPr defaultColWidth="9.140625" defaultRowHeight="15"/>
  <cols>
    <col min="1" max="1" width="4.28515625" style="336" hidden="1" customWidth="1"/>
    <col min="2" max="2" width="4.28515625" style="337" customWidth="1"/>
    <col min="3" max="3" width="68.5703125" style="336" customWidth="1"/>
    <col min="4" max="4" width="7.140625" style="336" bestFit="1" customWidth="1"/>
    <col min="5" max="5" width="7.140625" style="336" hidden="1" customWidth="1"/>
    <col min="6" max="6" width="0.5703125" style="336" customWidth="1"/>
    <col min="7" max="7" width="6" style="336" customWidth="1"/>
    <col min="8" max="8" width="0.5703125" style="336" customWidth="1"/>
    <col min="9" max="9" width="7.42578125" style="336" customWidth="1"/>
    <col min="10" max="10" width="5.28515625" style="336" hidden="1" customWidth="1"/>
    <col min="11" max="11" width="6.7109375" style="774" bestFit="1" customWidth="1"/>
    <col min="12" max="12" width="4.7109375" style="336" hidden="1" customWidth="1"/>
    <col min="13" max="13" width="57.7109375" style="336" bestFit="1" customWidth="1"/>
    <col min="14" max="14" width="0.5703125" style="337" customWidth="1"/>
    <col min="15" max="15" width="5.7109375" style="336" customWidth="1"/>
    <col min="16" max="16" width="5.7109375" style="336" hidden="1" customWidth="1"/>
    <col min="17" max="17" width="0.5703125" style="337" customWidth="1"/>
    <col min="18" max="18" width="9" style="2" customWidth="1"/>
    <col min="19" max="19" width="0.5703125" style="337" customWidth="1"/>
    <col min="20" max="20" width="7.7109375" style="2" bestFit="1" customWidth="1"/>
    <col min="21" max="21" width="0.5703125" style="337" customWidth="1"/>
    <col min="22" max="22" width="7.140625" style="2" bestFit="1" customWidth="1"/>
    <col min="23" max="23" width="3.85546875" style="2" hidden="1" customWidth="1"/>
    <col min="24" max="25" width="9.140625" style="773" hidden="1" customWidth="1"/>
    <col min="26" max="26" width="9.85546875" style="773" hidden="1" customWidth="1"/>
    <col min="27" max="33" width="9.140625" style="336" hidden="1" customWidth="1"/>
    <col min="34" max="16384" width="9.140625" style="33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77"/>
      <c r="M2" s="777"/>
      <c r="N2" s="777"/>
      <c r="O2" s="777"/>
      <c r="P2" s="777"/>
      <c r="Q2" s="777"/>
      <c r="R2" s="777"/>
      <c r="S2" s="777"/>
      <c r="T2" s="777"/>
      <c r="U2" s="777"/>
      <c r="V2" s="777"/>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 r="C4" s="52" t="s">
        <v>67</v>
      </c>
      <c r="D4" s="337"/>
      <c r="E4" s="337"/>
      <c r="F4" s="337"/>
      <c r="G4" s="337"/>
      <c r="H4" s="337"/>
      <c r="I4" s="337"/>
      <c r="J4" s="337"/>
      <c r="K4" s="37"/>
      <c r="L4" s="337"/>
      <c r="M4" s="52" t="s">
        <v>66</v>
      </c>
      <c r="N4" s="752"/>
      <c r="O4" s="1005" t="s">
        <v>47</v>
      </c>
      <c r="P4" s="752"/>
      <c r="Q4" s="752"/>
      <c r="R4" s="753"/>
      <c r="S4" s="752"/>
      <c r="T4" s="753"/>
      <c r="U4" s="752"/>
      <c r="V4" s="753"/>
      <c r="W4" s="38"/>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86.25" customHeight="1" thickBot="1">
      <c r="A5" s="13" t="s">
        <v>29</v>
      </c>
      <c r="B5" s="88"/>
      <c r="C5" s="114" t="s">
        <v>54</v>
      </c>
      <c r="D5" s="115" t="s">
        <v>38</v>
      </c>
      <c r="E5" s="53"/>
      <c r="F5" s="36"/>
      <c r="G5" s="116" t="s">
        <v>52</v>
      </c>
      <c r="H5" s="36"/>
      <c r="I5" s="113" t="s">
        <v>75</v>
      </c>
      <c r="J5" s="87" t="s">
        <v>53</v>
      </c>
      <c r="K5" s="352" t="s">
        <v>76</v>
      </c>
      <c r="L5" s="88" t="s">
        <v>29</v>
      </c>
      <c r="M5" s="34"/>
      <c r="N5" s="35"/>
      <c r="O5" s="873"/>
      <c r="P5" s="35" t="s">
        <v>55</v>
      </c>
      <c r="Q5" s="35"/>
      <c r="R5" s="117" t="s">
        <v>48</v>
      </c>
      <c r="S5" s="35"/>
      <c r="T5" s="116" t="s">
        <v>52</v>
      </c>
      <c r="U5" s="35"/>
      <c r="V5" s="113" t="s">
        <v>51</v>
      </c>
      <c r="W5" s="89"/>
      <c r="X5" s="84"/>
      <c r="Y5" s="84"/>
      <c r="Z5" s="84"/>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ht="18.75">
      <c r="A6" s="4">
        <v>2</v>
      </c>
      <c r="B6" s="93"/>
      <c r="C6" s="62" t="s">
        <v>39</v>
      </c>
      <c r="D6" s="337"/>
      <c r="E6" s="337"/>
      <c r="F6" s="40"/>
      <c r="G6" s="118" t="s">
        <v>2</v>
      </c>
      <c r="H6" s="40"/>
      <c r="I6" s="40"/>
      <c r="J6" s="9"/>
      <c r="K6" s="353"/>
      <c r="L6" s="15">
        <v>1</v>
      </c>
      <c r="M6" s="51" t="s">
        <v>78</v>
      </c>
      <c r="N6" s="37"/>
      <c r="O6" s="37"/>
      <c r="P6" s="37"/>
      <c r="Q6" s="37"/>
      <c r="R6" s="38"/>
      <c r="S6" s="37"/>
      <c r="T6" s="38"/>
      <c r="U6" s="37"/>
      <c r="V6" s="39"/>
      <c r="W6" s="16"/>
      <c r="X6" s="83"/>
      <c r="Y6" s="83"/>
      <c r="Z6" s="85"/>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ht="18" customHeight="1">
      <c r="C7" s="61" t="s">
        <v>1</v>
      </c>
      <c r="D7" s="94" t="s">
        <v>21</v>
      </c>
      <c r="E7" s="11">
        <v>1</v>
      </c>
      <c r="F7" s="67"/>
      <c r="G7" s="338">
        <f>E7*$A$6</f>
        <v>2</v>
      </c>
      <c r="H7" s="67"/>
      <c r="I7" s="109" t="s">
        <v>49</v>
      </c>
      <c r="J7" s="9">
        <f>IF(I7="Y",G7,0)</f>
        <v>2</v>
      </c>
      <c r="K7" s="354">
        <f>IF(I7="Y",1,0)</f>
        <v>1</v>
      </c>
      <c r="M7" s="62" t="s">
        <v>24</v>
      </c>
      <c r="N7" s="46"/>
      <c r="O7" s="46"/>
      <c r="P7" s="46"/>
      <c r="Q7" s="46"/>
      <c r="R7" s="38"/>
      <c r="S7" s="46"/>
      <c r="T7" s="118" t="s">
        <v>2</v>
      </c>
      <c r="U7" s="46"/>
      <c r="V7" s="39"/>
      <c r="W7" s="16"/>
      <c r="X7" s="82"/>
      <c r="Y7" s="82"/>
      <c r="Z7" s="82"/>
      <c r="AA7" s="848" t="s">
        <v>76</v>
      </c>
      <c r="AB7" s="848"/>
      <c r="AC7" s="337"/>
      <c r="AD7" s="337"/>
      <c r="AE7" s="337"/>
      <c r="AF7" s="337"/>
      <c r="AG7" s="337"/>
      <c r="AH7" s="337"/>
      <c r="AI7" s="1003" t="s">
        <v>170</v>
      </c>
      <c r="AJ7" s="1003"/>
      <c r="AK7" s="1003"/>
      <c r="AL7" s="1003"/>
      <c r="AM7" s="1003"/>
      <c r="AN7" s="1003"/>
      <c r="AO7" s="1003"/>
      <c r="AP7" s="337"/>
      <c r="AQ7" s="337"/>
      <c r="AR7" s="337"/>
      <c r="AS7" s="337"/>
      <c r="AT7" s="337"/>
      <c r="AU7" s="337"/>
      <c r="AV7" s="337"/>
      <c r="AW7" s="337"/>
      <c r="AX7" s="337"/>
      <c r="AY7" s="337"/>
      <c r="AZ7" s="337"/>
      <c r="BA7" s="337"/>
    </row>
    <row r="8" spans="1:53" ht="15.6" customHeight="1">
      <c r="C8" s="820" t="s">
        <v>68</v>
      </c>
      <c r="D8" s="821"/>
      <c r="E8" s="9">
        <v>1</v>
      </c>
      <c r="F8" s="67"/>
      <c r="G8" s="338">
        <f>E8*$A$6</f>
        <v>2</v>
      </c>
      <c r="H8" s="67"/>
      <c r="I8" s="109" t="s">
        <v>49</v>
      </c>
      <c r="J8" s="9">
        <f>IF(I8="Y",G8,0)</f>
        <v>2</v>
      </c>
      <c r="K8" s="355"/>
      <c r="L8" s="1"/>
      <c r="M8" s="778" t="s">
        <v>23</v>
      </c>
      <c r="N8" s="66"/>
      <c r="O8" s="112" t="s">
        <v>21</v>
      </c>
      <c r="P8" s="64">
        <v>2</v>
      </c>
      <c r="Q8" s="66"/>
      <c r="R8" s="111" t="s">
        <v>49</v>
      </c>
      <c r="S8" s="66"/>
      <c r="T8" s="343">
        <f t="shared" ref="T8:T23" si="0">IF(R8="Y",P8*$L$6,"")</f>
        <v>2</v>
      </c>
      <c r="U8" s="66"/>
      <c r="V8" s="109" t="s">
        <v>49</v>
      </c>
      <c r="W8" s="18">
        <f t="shared" ref="W8:W23" si="1">IF(V8="Y", T8, 0)</f>
        <v>2</v>
      </c>
      <c r="X8" s="82">
        <f>IF(OR(R8="N",W8&gt;0),1,0)</f>
        <v>1</v>
      </c>
      <c r="Y8" s="82"/>
      <c r="Z8" s="82"/>
      <c r="AA8" s="134">
        <f>K7</f>
        <v>1</v>
      </c>
      <c r="AB8" s="337"/>
      <c r="AC8" s="337"/>
      <c r="AD8" s="337"/>
      <c r="AE8" s="337"/>
      <c r="AF8" s="337"/>
      <c r="AG8" s="337"/>
      <c r="AH8" s="337"/>
      <c r="AI8" s="1003"/>
      <c r="AJ8" s="1003"/>
      <c r="AK8" s="1003"/>
      <c r="AL8" s="1003"/>
      <c r="AM8" s="1003"/>
      <c r="AN8" s="1003"/>
      <c r="AO8" s="1003"/>
      <c r="AP8" s="337"/>
      <c r="AQ8" s="337"/>
      <c r="AR8" s="337"/>
      <c r="AS8" s="337"/>
      <c r="AT8" s="337"/>
      <c r="AU8" s="337"/>
      <c r="AV8" s="337"/>
      <c r="AW8" s="337"/>
      <c r="AX8" s="337"/>
      <c r="AY8" s="337"/>
      <c r="AZ8" s="337"/>
      <c r="BA8" s="337"/>
    </row>
    <row r="9" spans="1:53" ht="15.75">
      <c r="C9" s="858" t="s">
        <v>69</v>
      </c>
      <c r="D9" s="858"/>
      <c r="E9" s="9">
        <v>2</v>
      </c>
      <c r="F9" s="67"/>
      <c r="G9" s="338">
        <f>E9*$A$6</f>
        <v>4</v>
      </c>
      <c r="H9" s="67"/>
      <c r="I9" s="109" t="s">
        <v>49</v>
      </c>
      <c r="J9" s="9">
        <f>IF(I9="Y",G9,0)</f>
        <v>4</v>
      </c>
      <c r="K9" s="355"/>
      <c r="L9" s="1"/>
      <c r="M9" s="778" t="s">
        <v>9</v>
      </c>
      <c r="N9" s="67"/>
      <c r="O9" s="112" t="s">
        <v>21</v>
      </c>
      <c r="P9" s="64">
        <v>2</v>
      </c>
      <c r="Q9" s="67"/>
      <c r="R9" s="111" t="s">
        <v>49</v>
      </c>
      <c r="S9" s="67"/>
      <c r="T9" s="343">
        <f t="shared" si="0"/>
        <v>2</v>
      </c>
      <c r="U9" s="67"/>
      <c r="V9" s="109" t="s">
        <v>49</v>
      </c>
      <c r="W9" s="18">
        <f t="shared" si="1"/>
        <v>2</v>
      </c>
      <c r="X9" s="82">
        <f>IF(OR(R9="N",W9&gt;0),1,0)</f>
        <v>1</v>
      </c>
      <c r="Y9" s="82"/>
      <c r="Z9" s="81"/>
      <c r="AA9" s="133">
        <f>K13</f>
        <v>1</v>
      </c>
      <c r="AB9" s="337"/>
      <c r="AC9" s="337"/>
      <c r="AD9" s="337"/>
      <c r="AE9" s="337"/>
      <c r="AF9" s="337"/>
      <c r="AG9" s="337"/>
      <c r="AH9" s="337"/>
      <c r="AI9" s="1004" t="s">
        <v>171</v>
      </c>
      <c r="AJ9" s="1004"/>
      <c r="AK9" s="1004"/>
      <c r="AL9" s="1004"/>
      <c r="AM9" s="1004"/>
      <c r="AN9" s="1004"/>
      <c r="AO9" s="1004"/>
      <c r="AP9" s="337"/>
      <c r="AQ9" s="337"/>
      <c r="AR9" s="337"/>
      <c r="AS9" s="337"/>
      <c r="AT9" s="337"/>
      <c r="AU9" s="337"/>
      <c r="AV9" s="337"/>
      <c r="AW9" s="337"/>
      <c r="AX9" s="337"/>
      <c r="AY9" s="337"/>
      <c r="AZ9" s="337"/>
      <c r="BA9" s="337"/>
    </row>
    <row r="10" spans="1:53" ht="15.75">
      <c r="C10" s="337"/>
      <c r="D10" s="120" t="s">
        <v>56</v>
      </c>
      <c r="E10" s="337"/>
      <c r="F10" s="44"/>
      <c r="G10" s="346">
        <f>SUM(G7:G9)</f>
        <v>8</v>
      </c>
      <c r="H10" s="44"/>
      <c r="I10" s="754">
        <f>SUM(J7:J9)</f>
        <v>8</v>
      </c>
      <c r="J10" s="9"/>
      <c r="K10" s="355"/>
      <c r="L10" s="1"/>
      <c r="M10" s="778" t="s">
        <v>6</v>
      </c>
      <c r="N10" s="67"/>
      <c r="O10" s="664"/>
      <c r="P10" s="64">
        <v>2</v>
      </c>
      <c r="Q10" s="67"/>
      <c r="R10" s="111" t="s">
        <v>49</v>
      </c>
      <c r="S10" s="67"/>
      <c r="T10" s="343">
        <f t="shared" si="0"/>
        <v>2</v>
      </c>
      <c r="U10" s="67"/>
      <c r="V10" s="110" t="s">
        <v>49</v>
      </c>
      <c r="W10" s="18">
        <f t="shared" si="1"/>
        <v>2</v>
      </c>
      <c r="X10" s="82"/>
      <c r="Y10" s="82"/>
      <c r="Z10" s="81"/>
      <c r="AA10" s="133">
        <f>K24</f>
        <v>1</v>
      </c>
      <c r="AB10" s="337"/>
      <c r="AC10" s="337"/>
      <c r="AD10" s="337"/>
      <c r="AE10" s="337"/>
      <c r="AF10" s="337"/>
      <c r="AG10" s="337"/>
      <c r="AH10" s="337"/>
      <c r="AI10" s="1004"/>
      <c r="AJ10" s="1004"/>
      <c r="AK10" s="1004"/>
      <c r="AL10" s="1004"/>
      <c r="AM10" s="1004"/>
      <c r="AN10" s="1004"/>
      <c r="AO10" s="1004"/>
      <c r="AP10" s="337"/>
      <c r="AQ10" s="337"/>
      <c r="AR10" s="337"/>
      <c r="AS10" s="337"/>
      <c r="AT10" s="337"/>
      <c r="AU10" s="337"/>
      <c r="AV10" s="337"/>
      <c r="AW10" s="337"/>
      <c r="AX10" s="337"/>
      <c r="AY10" s="337"/>
      <c r="AZ10" s="337"/>
      <c r="BA10" s="337"/>
    </row>
    <row r="11" spans="1:53" ht="15.75">
      <c r="C11" s="92"/>
      <c r="D11" s="92"/>
      <c r="E11" s="92"/>
      <c r="F11" s="92"/>
      <c r="G11" s="92"/>
      <c r="H11" s="92"/>
      <c r="I11" s="92"/>
      <c r="J11" s="92"/>
      <c r="K11" s="355"/>
      <c r="L11" s="1"/>
      <c r="M11" s="778" t="s">
        <v>14</v>
      </c>
      <c r="N11" s="67"/>
      <c r="O11" s="112" t="s">
        <v>21</v>
      </c>
      <c r="P11" s="64">
        <v>2</v>
      </c>
      <c r="Q11" s="67"/>
      <c r="R11" s="111" t="s">
        <v>49</v>
      </c>
      <c r="S11" s="67"/>
      <c r="T11" s="343">
        <f t="shared" si="0"/>
        <v>2</v>
      </c>
      <c r="U11" s="67"/>
      <c r="V11" s="109" t="s">
        <v>49</v>
      </c>
      <c r="W11" s="18">
        <f t="shared" si="1"/>
        <v>2</v>
      </c>
      <c r="X11" s="82">
        <f>IF(OR(R11="N",W11&gt;0),1,0)</f>
        <v>1</v>
      </c>
      <c r="Y11" s="82"/>
      <c r="Z11" s="81"/>
      <c r="AA11" s="133">
        <f>SUM(K30:K32)</f>
        <v>2</v>
      </c>
      <c r="AB11" s="337"/>
      <c r="AC11" s="337"/>
      <c r="AD11" s="337"/>
      <c r="AE11" s="337"/>
      <c r="AF11" s="337"/>
      <c r="AG11" s="93" t="s">
        <v>77</v>
      </c>
      <c r="AH11" s="337"/>
      <c r="AI11" s="1004"/>
      <c r="AJ11" s="1004"/>
      <c r="AK11" s="1004"/>
      <c r="AL11" s="1004"/>
      <c r="AM11" s="1004"/>
      <c r="AN11" s="1004"/>
      <c r="AO11" s="1004"/>
      <c r="AP11" s="337"/>
      <c r="AQ11" s="337"/>
      <c r="AR11" s="337"/>
      <c r="AS11" s="337"/>
      <c r="AT11" s="337"/>
      <c r="AU11" s="337"/>
      <c r="AV11" s="337"/>
      <c r="AW11" s="337"/>
      <c r="AX11" s="337"/>
      <c r="AY11" s="337"/>
      <c r="AZ11" s="337"/>
      <c r="BA11" s="337"/>
    </row>
    <row r="12" spans="1:53" ht="18.75">
      <c r="A12" s="4">
        <v>2</v>
      </c>
      <c r="B12" s="93"/>
      <c r="C12" s="62" t="s">
        <v>70</v>
      </c>
      <c r="D12" s="54"/>
      <c r="E12" s="337"/>
      <c r="F12" s="43"/>
      <c r="G12" s="119" t="s">
        <v>3</v>
      </c>
      <c r="H12" s="43"/>
      <c r="I12" s="50"/>
      <c r="J12" s="9"/>
      <c r="K12" s="355"/>
      <c r="L12" s="1"/>
      <c r="M12" s="778" t="s">
        <v>22</v>
      </c>
      <c r="N12" s="67"/>
      <c r="O12" s="664"/>
      <c r="P12" s="64">
        <v>2</v>
      </c>
      <c r="Q12" s="67"/>
      <c r="R12" s="111" t="s">
        <v>49</v>
      </c>
      <c r="S12" s="67"/>
      <c r="T12" s="343">
        <f t="shared" si="0"/>
        <v>2</v>
      </c>
      <c r="U12" s="67"/>
      <c r="V12" s="110" t="s">
        <v>49</v>
      </c>
      <c r="W12" s="18">
        <f t="shared" si="1"/>
        <v>2</v>
      </c>
      <c r="X12" s="82"/>
      <c r="Y12" s="82"/>
      <c r="Z12" s="81"/>
      <c r="AA12" s="133">
        <f>SUM(K36:K42)</f>
        <v>5</v>
      </c>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row>
    <row r="13" spans="1:53" ht="15.75">
      <c r="C13" s="850" t="s">
        <v>4</v>
      </c>
      <c r="D13" s="850"/>
      <c r="E13" s="100">
        <v>1</v>
      </c>
      <c r="F13" s="67"/>
      <c r="G13" s="338">
        <f>E13*$A$12</f>
        <v>2</v>
      </c>
      <c r="H13" s="67"/>
      <c r="I13" s="109" t="s">
        <v>49</v>
      </c>
      <c r="J13" s="9">
        <f>IF(I13="Y",G13,0)</f>
        <v>2</v>
      </c>
      <c r="K13" s="354">
        <f>IF(OR(J13,J14,J15,J16,J17&gt;0),1,0)</f>
        <v>1</v>
      </c>
      <c r="M13" s="778" t="s">
        <v>36</v>
      </c>
      <c r="N13" s="67"/>
      <c r="O13" s="112" t="s">
        <v>21</v>
      </c>
      <c r="P13" s="64">
        <v>2</v>
      </c>
      <c r="Q13" s="67"/>
      <c r="R13" s="111" t="s">
        <v>49</v>
      </c>
      <c r="S13" s="67"/>
      <c r="T13" s="343">
        <f t="shared" si="0"/>
        <v>2</v>
      </c>
      <c r="U13" s="67"/>
      <c r="V13" s="109" t="s">
        <v>49</v>
      </c>
      <c r="W13" s="18">
        <f t="shared" si="1"/>
        <v>2</v>
      </c>
      <c r="X13" s="82">
        <f>IF(OR(R13="N",W13&gt;0),1,0)</f>
        <v>1</v>
      </c>
      <c r="Y13" s="82"/>
      <c r="Z13" s="81"/>
      <c r="AA13" s="133">
        <f>SUM(K46:K48)</f>
        <v>2</v>
      </c>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row>
    <row r="14" spans="1:53" ht="15.75">
      <c r="C14" s="850" t="s">
        <v>42</v>
      </c>
      <c r="D14" s="850"/>
      <c r="E14" s="100">
        <v>2</v>
      </c>
      <c r="F14" s="67"/>
      <c r="G14" s="338">
        <f>E14*$A$12</f>
        <v>4</v>
      </c>
      <c r="H14" s="67"/>
      <c r="I14" s="109" t="s">
        <v>49</v>
      </c>
      <c r="J14" s="9">
        <f>IF(I14="Y",G14,0)</f>
        <v>4</v>
      </c>
      <c r="K14" s="354"/>
      <c r="M14" s="778" t="s">
        <v>7</v>
      </c>
      <c r="N14" s="67"/>
      <c r="O14" s="664"/>
      <c r="P14" s="64">
        <v>1</v>
      </c>
      <c r="Q14" s="67"/>
      <c r="R14" s="111" t="s">
        <v>49</v>
      </c>
      <c r="S14" s="67"/>
      <c r="T14" s="343">
        <f t="shared" si="0"/>
        <v>1</v>
      </c>
      <c r="U14" s="67"/>
      <c r="V14" s="110" t="s">
        <v>49</v>
      </c>
      <c r="W14" s="18">
        <f t="shared" si="1"/>
        <v>1</v>
      </c>
      <c r="X14" s="82"/>
      <c r="Y14" s="82"/>
      <c r="Z14" s="82"/>
      <c r="AA14" s="133">
        <f>X8</f>
        <v>1</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ht="15.75">
      <c r="C15" s="851" t="s">
        <v>5</v>
      </c>
      <c r="D15" s="851"/>
      <c r="E15" s="96">
        <v>3</v>
      </c>
      <c r="F15" s="67"/>
      <c r="G15" s="338">
        <f>E15*$A$12</f>
        <v>6</v>
      </c>
      <c r="H15" s="67"/>
      <c r="I15" s="109" t="s">
        <v>49</v>
      </c>
      <c r="J15" s="9">
        <f>IF(I15="Y",G15,0)</f>
        <v>6</v>
      </c>
      <c r="K15" s="354"/>
      <c r="M15" s="778" t="s">
        <v>41</v>
      </c>
      <c r="N15" s="67"/>
      <c r="O15" s="664"/>
      <c r="P15" s="64">
        <v>1</v>
      </c>
      <c r="Q15" s="67"/>
      <c r="R15" s="111" t="s">
        <v>49</v>
      </c>
      <c r="S15" s="67"/>
      <c r="T15" s="343">
        <f t="shared" si="0"/>
        <v>1</v>
      </c>
      <c r="U15" s="67"/>
      <c r="V15" s="110" t="s">
        <v>49</v>
      </c>
      <c r="W15" s="18">
        <f t="shared" si="1"/>
        <v>1</v>
      </c>
      <c r="X15" s="82"/>
      <c r="Y15" s="82"/>
      <c r="Z15" s="82"/>
      <c r="AA15" s="133">
        <f>X9</f>
        <v>1</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ht="15.75">
      <c r="C16" s="851" t="s">
        <v>87</v>
      </c>
      <c r="D16" s="851"/>
      <c r="E16" s="101">
        <v>4</v>
      </c>
      <c r="G16" s="340">
        <f>E16*$A$12</f>
        <v>8</v>
      </c>
      <c r="I16" s="110" t="s">
        <v>49</v>
      </c>
      <c r="J16" s="9">
        <f>IF(I16="Y",G16,0)</f>
        <v>8</v>
      </c>
      <c r="K16" s="354"/>
      <c r="M16" s="778" t="s">
        <v>40</v>
      </c>
      <c r="N16" s="67"/>
      <c r="O16" s="664"/>
      <c r="P16" s="64">
        <v>1</v>
      </c>
      <c r="Q16" s="67"/>
      <c r="R16" s="111" t="s">
        <v>49</v>
      </c>
      <c r="S16" s="67"/>
      <c r="T16" s="343">
        <f t="shared" si="0"/>
        <v>1</v>
      </c>
      <c r="U16" s="67"/>
      <c r="V16" s="109" t="s">
        <v>49</v>
      </c>
      <c r="W16" s="18">
        <f t="shared" si="1"/>
        <v>1</v>
      </c>
      <c r="X16" s="82">
        <v>1</v>
      </c>
      <c r="Y16" s="82"/>
      <c r="Z16" s="82"/>
      <c r="AA16" s="133">
        <f>X11</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ht="15.75">
      <c r="C17" s="867" t="s">
        <v>161</v>
      </c>
      <c r="D17" s="867"/>
      <c r="E17" s="96">
        <v>6</v>
      </c>
      <c r="F17" s="67"/>
      <c r="G17" s="338">
        <f>E17*$A$12</f>
        <v>12</v>
      </c>
      <c r="H17" s="67"/>
      <c r="I17" s="110" t="s">
        <v>49</v>
      </c>
      <c r="J17" s="9">
        <f>IF(I17="Y",G17,0)</f>
        <v>12</v>
      </c>
      <c r="K17" s="354"/>
      <c r="M17" s="778" t="s">
        <v>15</v>
      </c>
      <c r="N17" s="67"/>
      <c r="O17" s="664"/>
      <c r="P17" s="64">
        <v>1</v>
      </c>
      <c r="Q17" s="67"/>
      <c r="R17" s="111" t="s">
        <v>49</v>
      </c>
      <c r="S17" s="67"/>
      <c r="T17" s="343">
        <f t="shared" si="0"/>
        <v>1</v>
      </c>
      <c r="U17" s="67"/>
      <c r="V17" s="110" t="s">
        <v>49</v>
      </c>
      <c r="W17" s="18">
        <f t="shared" si="1"/>
        <v>1</v>
      </c>
      <c r="X17" s="82"/>
      <c r="Y17" s="82"/>
      <c r="Z17" s="82"/>
      <c r="AA17" s="133">
        <f>X13</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ht="15.75">
      <c r="C18" s="814" t="s">
        <v>72</v>
      </c>
      <c r="D18" s="815"/>
      <c r="G18" s="44"/>
      <c r="H18" s="44"/>
      <c r="I18" s="50"/>
      <c r="J18" s="9"/>
      <c r="K18" s="354"/>
      <c r="M18" s="778" t="s">
        <v>10</v>
      </c>
      <c r="N18" s="67"/>
      <c r="O18" s="112" t="s">
        <v>21</v>
      </c>
      <c r="P18" s="64">
        <v>1</v>
      </c>
      <c r="Q18" s="67"/>
      <c r="R18" s="111" t="s">
        <v>49</v>
      </c>
      <c r="S18" s="67"/>
      <c r="T18" s="343">
        <f t="shared" si="0"/>
        <v>1</v>
      </c>
      <c r="U18" s="67"/>
      <c r="V18" s="109" t="s">
        <v>49</v>
      </c>
      <c r="W18" s="18">
        <f t="shared" si="1"/>
        <v>1</v>
      </c>
      <c r="X18" s="82">
        <f>IF(OR(R18="N",W18&gt;0),1,0)</f>
        <v>1</v>
      </c>
      <c r="Y18" s="82"/>
      <c r="Z18" s="82"/>
      <c r="AA18" s="133">
        <f>X16</f>
        <v>1</v>
      </c>
      <c r="AB18" s="337" t="s">
        <v>115</v>
      </c>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ht="15.75">
      <c r="C19" s="814" t="s">
        <v>73</v>
      </c>
      <c r="D19" s="815"/>
      <c r="E19" s="337"/>
      <c r="G19" s="44"/>
      <c r="H19" s="44"/>
      <c r="I19" s="50"/>
      <c r="J19" s="9"/>
      <c r="K19" s="354"/>
      <c r="M19" s="778" t="s">
        <v>8</v>
      </c>
      <c r="N19" s="67"/>
      <c r="O19" s="112" t="s">
        <v>21</v>
      </c>
      <c r="P19" s="64">
        <v>1</v>
      </c>
      <c r="Q19" s="67"/>
      <c r="R19" s="111" t="s">
        <v>49</v>
      </c>
      <c r="S19" s="67"/>
      <c r="T19" s="343">
        <f t="shared" si="0"/>
        <v>1</v>
      </c>
      <c r="U19" s="67"/>
      <c r="V19" s="109" t="s">
        <v>49</v>
      </c>
      <c r="W19" s="18">
        <f t="shared" si="1"/>
        <v>1</v>
      </c>
      <c r="X19" s="82">
        <f>IF(OR(R19="N",W19&gt;0),1,0)</f>
        <v>1</v>
      </c>
      <c r="Y19" s="82"/>
      <c r="Z19" s="82"/>
      <c r="AA19" s="133">
        <f>X18</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ht="16.5" thickBot="1">
      <c r="C20" s="814" t="s">
        <v>88</v>
      </c>
      <c r="D20" s="815"/>
      <c r="E20" s="337"/>
      <c r="G20" s="44"/>
      <c r="H20" s="44"/>
      <c r="I20" s="50"/>
      <c r="J20" s="9"/>
      <c r="K20" s="354"/>
      <c r="M20" s="778" t="s">
        <v>37</v>
      </c>
      <c r="N20" s="67"/>
      <c r="O20" s="664"/>
      <c r="P20" s="64">
        <v>1</v>
      </c>
      <c r="Q20" s="67"/>
      <c r="R20" s="111" t="s">
        <v>49</v>
      </c>
      <c r="S20" s="67"/>
      <c r="T20" s="343">
        <f t="shared" si="0"/>
        <v>1</v>
      </c>
      <c r="U20" s="67"/>
      <c r="V20" s="110" t="s">
        <v>49</v>
      </c>
      <c r="W20" s="18">
        <f t="shared" si="1"/>
        <v>1</v>
      </c>
      <c r="X20" s="82"/>
      <c r="Y20" s="82"/>
      <c r="Z20" s="82"/>
      <c r="AA20" s="135">
        <f>X19</f>
        <v>1</v>
      </c>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ht="16.5" thickBot="1">
      <c r="C21" s="816" t="s">
        <v>74</v>
      </c>
      <c r="D21" s="817"/>
      <c r="E21" s="337"/>
      <c r="G21" s="44"/>
      <c r="H21" s="44"/>
      <c r="I21" s="50"/>
      <c r="J21" s="9"/>
      <c r="K21" s="354"/>
      <c r="M21" s="778" t="s">
        <v>59</v>
      </c>
      <c r="N21" s="67"/>
      <c r="O21" s="664"/>
      <c r="P21" s="64">
        <v>0.5</v>
      </c>
      <c r="Q21" s="67"/>
      <c r="R21" s="111" t="s">
        <v>49</v>
      </c>
      <c r="S21" s="67"/>
      <c r="T21" s="343">
        <f t="shared" si="0"/>
        <v>0.5</v>
      </c>
      <c r="U21" s="67"/>
      <c r="V21" s="110" t="s">
        <v>49</v>
      </c>
      <c r="W21" s="18">
        <f t="shared" si="1"/>
        <v>0.5</v>
      </c>
      <c r="X21" s="82"/>
      <c r="Y21" s="82"/>
      <c r="Z21" s="82"/>
      <c r="AA21" s="132">
        <f>MIN(AA8:AA20)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ht="15.75">
      <c r="C22" s="643" t="s">
        <v>157</v>
      </c>
      <c r="D22" s="120" t="s">
        <v>56</v>
      </c>
      <c r="E22" s="337"/>
      <c r="F22" s="44"/>
      <c r="G22" s="346">
        <f>MAX(G13:G17)</f>
        <v>12</v>
      </c>
      <c r="H22" s="44"/>
      <c r="I22" s="754">
        <f>MAX(J13:J17)</f>
        <v>12</v>
      </c>
      <c r="J22" s="9"/>
      <c r="K22" s="354"/>
      <c r="M22" s="778" t="s">
        <v>11</v>
      </c>
      <c r="N22" s="67"/>
      <c r="O22" s="664"/>
      <c r="P22" s="64">
        <v>0.5</v>
      </c>
      <c r="Q22" s="67"/>
      <c r="R22" s="111" t="s">
        <v>49</v>
      </c>
      <c r="S22" s="67"/>
      <c r="T22" s="343">
        <f t="shared" si="0"/>
        <v>0.5</v>
      </c>
      <c r="U22" s="67"/>
      <c r="V22" s="110" t="s">
        <v>49</v>
      </c>
      <c r="W22" s="18">
        <f t="shared" si="1"/>
        <v>0.5</v>
      </c>
      <c r="X22" s="82"/>
      <c r="Y22" s="82"/>
      <c r="Z22" s="82"/>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ht="37.5" customHeight="1">
      <c r="A23" s="4">
        <v>2</v>
      </c>
      <c r="B23" s="93"/>
      <c r="C23" s="829" t="s">
        <v>89</v>
      </c>
      <c r="D23" s="829"/>
      <c r="E23" s="337"/>
      <c r="F23" s="43"/>
      <c r="G23" s="755" t="s">
        <v>2</v>
      </c>
      <c r="H23" s="43"/>
      <c r="I23" s="50"/>
      <c r="J23" s="9"/>
      <c r="K23" s="354"/>
      <c r="M23" s="778" t="s">
        <v>13</v>
      </c>
      <c r="N23" s="67"/>
      <c r="O23" s="664"/>
      <c r="P23" s="64">
        <v>0.5</v>
      </c>
      <c r="Q23" s="67"/>
      <c r="R23" s="111" t="s">
        <v>49</v>
      </c>
      <c r="S23" s="67"/>
      <c r="T23" s="343">
        <f t="shared" si="0"/>
        <v>0.5</v>
      </c>
      <c r="U23" s="67"/>
      <c r="V23" s="110" t="s">
        <v>49</v>
      </c>
      <c r="W23" s="18">
        <f t="shared" si="1"/>
        <v>0.5</v>
      </c>
      <c r="X23" s="82"/>
      <c r="Y23" s="82"/>
      <c r="Z23" s="82"/>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ht="15.75">
      <c r="A24" s="4"/>
      <c r="B24" s="93"/>
      <c r="C24" s="851" t="s">
        <v>160</v>
      </c>
      <c r="D24" s="851"/>
      <c r="E24" s="96">
        <v>2</v>
      </c>
      <c r="F24" s="67"/>
      <c r="G24" s="338">
        <f>E24*$A$23</f>
        <v>4</v>
      </c>
      <c r="H24" s="67"/>
      <c r="I24" s="109" t="s">
        <v>49</v>
      </c>
      <c r="J24" s="9">
        <f>IF(I24="Y",G24,0)</f>
        <v>4</v>
      </c>
      <c r="K24" s="354">
        <f>IF(OR(J24,J25,J26&gt;0),1,0)</f>
        <v>1</v>
      </c>
      <c r="M24" s="778" t="s">
        <v>12</v>
      </c>
      <c r="N24" s="65"/>
      <c r="O24" s="664"/>
      <c r="P24" s="64">
        <v>0.5</v>
      </c>
      <c r="Q24" s="65"/>
      <c r="R24" s="111" t="s">
        <v>49</v>
      </c>
      <c r="S24" s="65"/>
      <c r="T24" s="343">
        <f>IF(R24="Y",P24*$L$6,"")</f>
        <v>0.5</v>
      </c>
      <c r="U24" s="65"/>
      <c r="V24" s="110" t="s">
        <v>49</v>
      </c>
      <c r="W24" s="18">
        <f>IF(V24="Y", T24, 0)</f>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ht="15.6" customHeight="1">
      <c r="C25" s="851" t="s">
        <v>44</v>
      </c>
      <c r="D25" s="851"/>
      <c r="E25" s="96">
        <v>2</v>
      </c>
      <c r="F25" s="67"/>
      <c r="G25" s="338">
        <f>E25*$A$23</f>
        <v>4</v>
      </c>
      <c r="H25" s="67"/>
      <c r="I25" s="109" t="s">
        <v>49</v>
      </c>
      <c r="J25" s="9">
        <f>IF(I25="Y",G25,0)</f>
        <v>4</v>
      </c>
      <c r="K25" s="354"/>
      <c r="M25" s="51" t="s">
        <v>25</v>
      </c>
      <c r="N25" s="44"/>
      <c r="O25" s="42"/>
      <c r="P25" s="44"/>
      <c r="Q25" s="44"/>
      <c r="R25" s="48"/>
      <c r="S25" s="44"/>
      <c r="T25" s="49"/>
      <c r="U25" s="44"/>
      <c r="V25" s="50"/>
      <c r="W25" s="756"/>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ht="13.15" customHeight="1">
      <c r="C26" s="825" t="s">
        <v>79</v>
      </c>
      <c r="D26" s="826"/>
      <c r="E26" s="99">
        <v>1</v>
      </c>
      <c r="F26" s="147"/>
      <c r="G26" s="868">
        <f>E26*$A$23</f>
        <v>2</v>
      </c>
      <c r="H26" s="44"/>
      <c r="I26" s="870" t="s">
        <v>49</v>
      </c>
      <c r="J26" s="9">
        <f>IF(I26="Y",G26,0)</f>
        <v>2</v>
      </c>
      <c r="K26" s="354"/>
      <c r="M26" s="658" t="s">
        <v>28</v>
      </c>
      <c r="N26" s="66"/>
      <c r="O26" s="665"/>
      <c r="P26" s="64">
        <v>2</v>
      </c>
      <c r="Q26" s="66"/>
      <c r="R26" s="111" t="s">
        <v>49</v>
      </c>
      <c r="S26" s="66"/>
      <c r="T26" s="343">
        <f t="shared" ref="T26:T32" si="2">IF(R26="Y",P26*$L$6,"")</f>
        <v>2</v>
      </c>
      <c r="U26" s="66"/>
      <c r="V26" s="565" t="s">
        <v>50</v>
      </c>
      <c r="W26" s="18">
        <f t="shared" ref="W26:W32" si="3">IF(V26="Y", T26, 0)</f>
        <v>0</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ht="18" customHeight="1">
      <c r="C27" s="827"/>
      <c r="D27" s="828"/>
      <c r="G27" s="869"/>
      <c r="I27" s="871"/>
      <c r="J27" s="10"/>
      <c r="K27" s="354"/>
      <c r="M27" s="658" t="s">
        <v>20</v>
      </c>
      <c r="N27" s="67"/>
      <c r="O27" s="665"/>
      <c r="P27" s="64">
        <v>1</v>
      </c>
      <c r="Q27" s="67"/>
      <c r="R27" s="111" t="s">
        <v>49</v>
      </c>
      <c r="S27" s="67"/>
      <c r="T27" s="343">
        <f t="shared" si="2"/>
        <v>1</v>
      </c>
      <c r="U27" s="67"/>
      <c r="V27" s="565" t="s">
        <v>50</v>
      </c>
      <c r="W27" s="18">
        <f t="shared" si="3"/>
        <v>0</v>
      </c>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ht="15.75">
      <c r="C28" s="643" t="s">
        <v>157</v>
      </c>
      <c r="D28" s="123" t="s">
        <v>56</v>
      </c>
      <c r="E28" s="337">
        <f>SUM(E24:E26)</f>
        <v>5</v>
      </c>
      <c r="F28" s="44"/>
      <c r="G28" s="346">
        <f>SUM(G24:G26)</f>
        <v>10</v>
      </c>
      <c r="H28" s="44"/>
      <c r="I28" s="754">
        <f>SUM(J24:J26)</f>
        <v>10</v>
      </c>
      <c r="J28" s="9"/>
      <c r="K28" s="354"/>
      <c r="M28" s="658" t="s">
        <v>17</v>
      </c>
      <c r="N28" s="67"/>
      <c r="O28" s="665"/>
      <c r="P28" s="64">
        <v>1</v>
      </c>
      <c r="Q28" s="67"/>
      <c r="R28" s="111" t="s">
        <v>49</v>
      </c>
      <c r="S28" s="67"/>
      <c r="T28" s="343">
        <f t="shared" si="2"/>
        <v>1</v>
      </c>
      <c r="U28" s="67"/>
      <c r="V28" s="565" t="s">
        <v>50</v>
      </c>
      <c r="W28" s="18">
        <f t="shared" si="3"/>
        <v>0</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ht="54.75" customHeight="1">
      <c r="A29" s="4">
        <v>2</v>
      </c>
      <c r="B29" s="93"/>
      <c r="C29" s="829" t="s">
        <v>177</v>
      </c>
      <c r="D29" s="829"/>
      <c r="E29" s="337"/>
      <c r="F29" s="43"/>
      <c r="G29" s="119" t="s">
        <v>2</v>
      </c>
      <c r="H29" s="43"/>
      <c r="I29" s="50"/>
      <c r="J29" s="9"/>
      <c r="K29" s="354"/>
      <c r="M29" s="658" t="s">
        <v>19</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ht="31.5" customHeight="1">
      <c r="C30" s="866" t="s">
        <v>80</v>
      </c>
      <c r="D30" s="866"/>
      <c r="E30" s="96">
        <v>0</v>
      </c>
      <c r="F30" s="67"/>
      <c r="G30" s="338">
        <f>E30*$A$29</f>
        <v>0</v>
      </c>
      <c r="H30" s="67"/>
      <c r="I30" s="555" t="s">
        <v>50</v>
      </c>
      <c r="J30" s="9">
        <f>IF(I30="Y",G30,0)</f>
        <v>0</v>
      </c>
      <c r="K30" s="354">
        <f>IF(I30="Y",1,0)</f>
        <v>0</v>
      </c>
      <c r="M30" s="658" t="s">
        <v>18</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ht="31.15" customHeight="1">
      <c r="C31" s="866" t="s">
        <v>221</v>
      </c>
      <c r="D31" s="866"/>
      <c r="E31" s="96">
        <v>2.5</v>
      </c>
      <c r="F31" s="67"/>
      <c r="G31" s="338">
        <f>E31*$A$29</f>
        <v>5</v>
      </c>
      <c r="H31" s="67"/>
      <c r="I31" s="109" t="s">
        <v>49</v>
      </c>
      <c r="J31" s="9">
        <f>IF(I31="Y",G31,0)</f>
        <v>5</v>
      </c>
      <c r="K31" s="354">
        <f>IF(I31="Y",1,0)</f>
        <v>1</v>
      </c>
      <c r="M31" s="658" t="s">
        <v>26</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ht="31.15" customHeight="1">
      <c r="C32" s="824" t="s">
        <v>81</v>
      </c>
      <c r="D32" s="824"/>
      <c r="E32" s="97">
        <v>2.5</v>
      </c>
      <c r="F32" s="67"/>
      <c r="G32" s="338">
        <f>E32*$A$29</f>
        <v>5</v>
      </c>
      <c r="H32" s="67"/>
      <c r="I32" s="109" t="s">
        <v>49</v>
      </c>
      <c r="J32" s="9">
        <f>IF(I32="Y",G32,0)</f>
        <v>5</v>
      </c>
      <c r="K32" s="354">
        <f>IF(I32="Y",1,0)</f>
        <v>1</v>
      </c>
      <c r="M32" s="778" t="s">
        <v>16</v>
      </c>
      <c r="N32" s="67"/>
      <c r="O32" s="664"/>
      <c r="P32" s="64">
        <v>0.5</v>
      </c>
      <c r="Q32" s="67"/>
      <c r="R32" s="111" t="s">
        <v>49</v>
      </c>
      <c r="S32" s="67"/>
      <c r="T32" s="343">
        <f t="shared" si="2"/>
        <v>0.5</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ht="18.75">
      <c r="C33" s="643" t="s">
        <v>157</v>
      </c>
      <c r="D33" s="123" t="s">
        <v>56</v>
      </c>
      <c r="E33" s="337">
        <f>SUM(E30:E32)</f>
        <v>5</v>
      </c>
      <c r="F33" s="44"/>
      <c r="G33" s="346">
        <f>SUM(G30:G32)</f>
        <v>10</v>
      </c>
      <c r="H33" s="44"/>
      <c r="I33" s="347">
        <f>SUM(J30:J32)</f>
        <v>10</v>
      </c>
      <c r="J33" s="10"/>
      <c r="K33" s="354"/>
      <c r="M33" s="757" t="s">
        <v>32</v>
      </c>
      <c r="N33" s="44"/>
      <c r="O33" s="44"/>
      <c r="P33" s="44"/>
      <c r="Q33" s="44"/>
      <c r="R33" s="48"/>
      <c r="S33" s="44"/>
      <c r="T33" s="49"/>
      <c r="U33" s="44"/>
      <c r="V33" s="50"/>
      <c r="W33" s="756"/>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ht="15.75">
      <c r="C34" s="337"/>
      <c r="D34" s="44"/>
      <c r="E34" s="337"/>
      <c r="F34" s="44"/>
      <c r="G34" s="44"/>
      <c r="H34" s="44"/>
      <c r="I34" s="50"/>
      <c r="J34" s="9"/>
      <c r="K34" s="354"/>
      <c r="M34" s="658" t="s">
        <v>30</v>
      </c>
      <c r="N34" s="67"/>
      <c r="O34" s="665"/>
      <c r="P34" s="64">
        <v>1</v>
      </c>
      <c r="Q34" s="67"/>
      <c r="R34" s="111" t="s">
        <v>49</v>
      </c>
      <c r="S34" s="67"/>
      <c r="T34" s="343">
        <f>IF(R34="Y",P34*$L$6,"")</f>
        <v>1</v>
      </c>
      <c r="U34" s="67"/>
      <c r="V34" s="110" t="s">
        <v>49</v>
      </c>
      <c r="W34" s="18">
        <f>IF(V34="Y", T34, 0)</f>
        <v>1</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ht="37.9" customHeight="1">
      <c r="A35" s="4">
        <v>4</v>
      </c>
      <c r="B35" s="93"/>
      <c r="C35" s="63" t="s">
        <v>179</v>
      </c>
      <c r="D35" s="54"/>
      <c r="E35" s="337"/>
      <c r="F35" s="43"/>
      <c r="G35" s="662" t="s">
        <v>2</v>
      </c>
      <c r="H35" s="43"/>
      <c r="I35" s="50"/>
      <c r="J35" s="9"/>
      <c r="K35" s="354"/>
      <c r="M35" s="658" t="s">
        <v>31</v>
      </c>
      <c r="N35" s="65"/>
      <c r="O35" s="665"/>
      <c r="P35" s="64">
        <v>0.5</v>
      </c>
      <c r="Q35" s="65"/>
      <c r="R35" s="111" t="s">
        <v>49</v>
      </c>
      <c r="S35" s="65"/>
      <c r="T35" s="343">
        <f>IF(R35="Y",P35*$L$6,"")</f>
        <v>0.5</v>
      </c>
      <c r="U35" s="65"/>
      <c r="V35" s="110" t="s">
        <v>49</v>
      </c>
      <c r="W35" s="18">
        <f>IF(V35="Y", T35, 0)</f>
        <v>0.5</v>
      </c>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ht="16.899999999999999" customHeight="1">
      <c r="C36" s="824" t="s">
        <v>180</v>
      </c>
      <c r="D36" s="824"/>
      <c r="E36" s="96">
        <v>0</v>
      </c>
      <c r="F36" s="67"/>
      <c r="G36" s="338">
        <f>E36*$A$35</f>
        <v>0</v>
      </c>
      <c r="H36" s="405"/>
      <c r="I36" s="555" t="s">
        <v>50</v>
      </c>
      <c r="J36" s="9">
        <f t="shared" ref="J36:J42" si="4">IF(I36="Y",G36,0)</f>
        <v>0</v>
      </c>
      <c r="K36" s="354">
        <f t="shared" ref="K36:K42" si="5">IF(I36="Y",1,0)</f>
        <v>0</v>
      </c>
      <c r="M36" s="758" t="s">
        <v>100</v>
      </c>
      <c r="O36" s="337"/>
      <c r="P36" s="337"/>
      <c r="R36" s="46"/>
      <c r="T36" s="337"/>
      <c r="V36" s="46"/>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ht="31.15" customHeight="1">
      <c r="C37" s="824" t="s">
        <v>181</v>
      </c>
      <c r="D37" s="824"/>
      <c r="E37" s="96">
        <v>1</v>
      </c>
      <c r="F37" s="67"/>
      <c r="G37" s="338">
        <f>E37*$A$35</f>
        <v>4</v>
      </c>
      <c r="H37" s="405"/>
      <c r="I37" s="109" t="s">
        <v>49</v>
      </c>
      <c r="J37" s="9">
        <f t="shared" si="4"/>
        <v>4</v>
      </c>
      <c r="K37" s="354">
        <f t="shared" si="5"/>
        <v>1</v>
      </c>
      <c r="M37" s="43"/>
      <c r="N37" s="755"/>
      <c r="O37" s="337"/>
      <c r="P37" s="755"/>
      <c r="Q37" s="755"/>
      <c r="R37" s="128" t="s">
        <v>58</v>
      </c>
      <c r="S37" s="755"/>
      <c r="T37" s="350">
        <f>SUM(T8:T35)</f>
        <v>30</v>
      </c>
      <c r="U37" s="755"/>
      <c r="V37" s="351">
        <f>SUM(W8:W35)</f>
        <v>22.5</v>
      </c>
      <c r="W37" s="759"/>
      <c r="X37" s="86"/>
      <c r="Y37" s="86"/>
      <c r="Z37" s="86"/>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ht="45" customHeight="1" thickBot="1">
      <c r="C38" s="824" t="s">
        <v>182</v>
      </c>
      <c r="D38" s="824"/>
      <c r="E38" s="96">
        <v>2</v>
      </c>
      <c r="F38" s="67"/>
      <c r="G38" s="338">
        <v>4</v>
      </c>
      <c r="H38" s="405"/>
      <c r="I38" s="109" t="s">
        <v>49</v>
      </c>
      <c r="J38" s="9">
        <f t="shared" si="4"/>
        <v>4</v>
      </c>
      <c r="K38" s="354">
        <f t="shared" si="5"/>
        <v>1</v>
      </c>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ht="31.15" customHeight="1">
      <c r="C39" s="824" t="s">
        <v>183</v>
      </c>
      <c r="D39" s="824"/>
      <c r="E39" s="96"/>
      <c r="F39" s="67"/>
      <c r="G39" s="338"/>
      <c r="H39" s="405"/>
      <c r="I39" s="338"/>
      <c r="J39" s="9">
        <f t="shared" si="4"/>
        <v>0</v>
      </c>
      <c r="K39" s="354">
        <f t="shared" si="5"/>
        <v>0</v>
      </c>
      <c r="M39" s="841" t="s">
        <v>71</v>
      </c>
      <c r="N39" s="68"/>
      <c r="O39" s="843">
        <f>(I51+V37)/(G51+T37)</f>
        <v>0.92500000000000004</v>
      </c>
      <c r="P39" s="843"/>
      <c r="Q39" s="843"/>
      <c r="R39" s="843"/>
      <c r="S39" s="843"/>
      <c r="T39" s="843"/>
      <c r="U39" s="843"/>
      <c r="V39" s="844"/>
      <c r="X39" s="82"/>
      <c r="Y39" s="82"/>
      <c r="Z39" s="82"/>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ht="16.5" customHeight="1" thickBot="1">
      <c r="C40" s="863" t="s">
        <v>184</v>
      </c>
      <c r="D40" s="864"/>
      <c r="E40" s="96">
        <v>3</v>
      </c>
      <c r="F40" s="67"/>
      <c r="G40" s="338">
        <v>4</v>
      </c>
      <c r="H40" s="405"/>
      <c r="I40" s="109" t="s">
        <v>49</v>
      </c>
      <c r="J40" s="9">
        <f t="shared" si="4"/>
        <v>4</v>
      </c>
      <c r="K40" s="354">
        <f t="shared" si="5"/>
        <v>1</v>
      </c>
      <c r="M40" s="842"/>
      <c r="N40" s="69"/>
      <c r="O40" s="845"/>
      <c r="P40" s="845"/>
      <c r="Q40" s="845"/>
      <c r="R40" s="845"/>
      <c r="S40" s="845"/>
      <c r="T40" s="845"/>
      <c r="U40" s="845"/>
      <c r="V40" s="846"/>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ht="16.5" customHeight="1" thickBot="1">
      <c r="C41" s="865" t="s">
        <v>43</v>
      </c>
      <c r="D41" s="865"/>
      <c r="E41" s="96">
        <v>4</v>
      </c>
      <c r="F41" s="67"/>
      <c r="G41" s="338">
        <v>4</v>
      </c>
      <c r="H41" s="67"/>
      <c r="I41" s="109" t="s">
        <v>49</v>
      </c>
      <c r="J41" s="9">
        <f t="shared" si="4"/>
        <v>4</v>
      </c>
      <c r="K41" s="354">
        <f t="shared" si="5"/>
        <v>1</v>
      </c>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ht="30" customHeight="1" thickBot="1">
      <c r="C42" s="824" t="s">
        <v>167</v>
      </c>
      <c r="D42" s="824"/>
      <c r="E42" s="96">
        <v>5</v>
      </c>
      <c r="F42" s="67"/>
      <c r="G42" s="338">
        <v>4</v>
      </c>
      <c r="H42" s="67"/>
      <c r="I42" s="109" t="s">
        <v>49</v>
      </c>
      <c r="J42" s="9">
        <f t="shared" si="4"/>
        <v>4</v>
      </c>
      <c r="K42" s="354">
        <f t="shared" si="5"/>
        <v>1</v>
      </c>
      <c r="M42" s="779" t="s">
        <v>63</v>
      </c>
      <c r="N42" s="70"/>
      <c r="O42" s="859" t="s">
        <v>61</v>
      </c>
      <c r="P42" s="860"/>
      <c r="Q42" s="860"/>
      <c r="R42" s="860"/>
      <c r="S42" s="860"/>
      <c r="T42" s="860"/>
      <c r="U42" s="860"/>
      <c r="V42" s="861"/>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ht="20.100000000000001" customHeight="1">
      <c r="C43" s="643" t="s">
        <v>157</v>
      </c>
      <c r="D43" s="128" t="s">
        <v>56</v>
      </c>
      <c r="E43" s="337"/>
      <c r="F43" s="44"/>
      <c r="G43" s="663">
        <f>SUM(G36:G42)</f>
        <v>20</v>
      </c>
      <c r="H43" s="656"/>
      <c r="I43" s="347">
        <f>SUM(J36:J42)</f>
        <v>20</v>
      </c>
      <c r="J43" s="10"/>
      <c r="K43" s="354"/>
      <c r="M43" s="852" t="s">
        <v>62</v>
      </c>
      <c r="N43" s="760"/>
      <c r="O43" s="1006" t="str">
        <f>IF(AA21=0,0,VLOOKUP(O39,Lookups!A2:C10,IF(O42="Industrial",2,3),TRUE))</f>
        <v>5 + Exemplary</v>
      </c>
      <c r="P43" s="1006"/>
      <c r="Q43" s="1006"/>
      <c r="R43" s="1006"/>
      <c r="S43" s="1006"/>
      <c r="T43" s="1006"/>
      <c r="U43" s="1006"/>
      <c r="V43" s="855"/>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ht="20.100000000000001" customHeight="1" thickBot="1">
      <c r="C44" s="337"/>
      <c r="D44" s="42"/>
      <c r="E44" s="337"/>
      <c r="F44" s="44"/>
      <c r="G44" s="44"/>
      <c r="H44" s="44"/>
      <c r="I44" s="57"/>
      <c r="J44" s="10"/>
      <c r="K44" s="354"/>
      <c r="M44" s="853"/>
      <c r="N44" s="72"/>
      <c r="O44" s="856"/>
      <c r="P44" s="856"/>
      <c r="Q44" s="856"/>
      <c r="R44" s="856"/>
      <c r="S44" s="856"/>
      <c r="T44" s="856"/>
      <c r="U44" s="856"/>
      <c r="V44" s="857"/>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ht="56.25">
      <c r="A45" s="4">
        <v>2</v>
      </c>
      <c r="B45" s="93"/>
      <c r="C45" s="63" t="s">
        <v>185</v>
      </c>
      <c r="D45" s="54"/>
      <c r="E45" s="337"/>
      <c r="F45" s="43"/>
      <c r="G45" s="119" t="s">
        <v>3</v>
      </c>
      <c r="H45" s="43"/>
      <c r="I45" s="50"/>
      <c r="J45" s="9"/>
      <c r="K45" s="354"/>
      <c r="L45" s="337"/>
      <c r="M45" s="136"/>
      <c r="O45" s="849" t="str">
        <f>IF(AA21=0,AG11,"")</f>
        <v/>
      </c>
      <c r="P45" s="849"/>
      <c r="Q45" s="849"/>
      <c r="R45" s="849"/>
      <c r="S45" s="849"/>
      <c r="T45" s="849"/>
      <c r="U45" s="849"/>
      <c r="V45" s="849"/>
      <c r="W45" s="46"/>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ht="15.75">
      <c r="C46" s="820" t="s">
        <v>168</v>
      </c>
      <c r="D46" s="821"/>
      <c r="E46" s="9">
        <v>0</v>
      </c>
      <c r="F46" s="102"/>
      <c r="G46" s="761">
        <f>E46*$A$45</f>
        <v>0</v>
      </c>
      <c r="H46" s="761"/>
      <c r="I46" s="555" t="s">
        <v>50</v>
      </c>
      <c r="J46" s="9">
        <f>IF(I46="Y",G46,0)</f>
        <v>0</v>
      </c>
      <c r="K46" s="354">
        <f>IF(I46="Y",1,0)</f>
        <v>0</v>
      </c>
      <c r="L46" s="337"/>
      <c r="M46" s="808" t="s">
        <v>194</v>
      </c>
      <c r="N46" s="808"/>
      <c r="O46" s="808"/>
      <c r="P46" s="808"/>
      <c r="Q46" s="808"/>
      <c r="R46" s="808"/>
      <c r="S46" s="808"/>
      <c r="T46" s="808"/>
      <c r="U46" s="808"/>
      <c r="V46" s="808"/>
      <c r="W46" s="46"/>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ht="15.75">
      <c r="C47" s="820" t="s">
        <v>27</v>
      </c>
      <c r="D47" s="821"/>
      <c r="E47" s="9">
        <v>5</v>
      </c>
      <c r="F47" s="102"/>
      <c r="G47" s="761">
        <v>6</v>
      </c>
      <c r="H47" s="761"/>
      <c r="I47" s="109" t="s">
        <v>49</v>
      </c>
      <c r="J47" s="9">
        <f>IF(I47="Y",G47,0)</f>
        <v>6</v>
      </c>
      <c r="K47" s="354">
        <f>IF(I47="Y",1,0)</f>
        <v>1</v>
      </c>
      <c r="L47" s="337"/>
      <c r="M47" s="808"/>
      <c r="N47" s="808"/>
      <c r="O47" s="808"/>
      <c r="P47" s="808"/>
      <c r="Q47" s="808"/>
      <c r="R47" s="808"/>
      <c r="S47" s="808"/>
      <c r="T47" s="808"/>
      <c r="U47" s="808"/>
      <c r="V47" s="808"/>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ht="31.5" customHeight="1">
      <c r="C48" s="822" t="s">
        <v>91</v>
      </c>
      <c r="D48" s="823"/>
      <c r="E48" s="9"/>
      <c r="F48" s="102"/>
      <c r="G48" s="761">
        <v>10</v>
      </c>
      <c r="H48" s="761"/>
      <c r="I48" s="109" t="s">
        <v>49</v>
      </c>
      <c r="J48" s="9">
        <f>IF(I48="Y",G48,0)</f>
        <v>10</v>
      </c>
      <c r="K48" s="354">
        <f>IF(I48="Y",1,0)</f>
        <v>1</v>
      </c>
      <c r="L48" s="337"/>
      <c r="O48" s="337"/>
      <c r="P48" s="337"/>
      <c r="R48" s="46"/>
      <c r="T48" s="46"/>
      <c r="V48" s="46"/>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3:54" ht="15.75">
      <c r="C49" s="643" t="s">
        <v>157</v>
      </c>
      <c r="D49" s="123" t="s">
        <v>56</v>
      </c>
      <c r="E49" s="337"/>
      <c r="F49" s="44"/>
      <c r="G49" s="346">
        <f>MAX(G46:G48)</f>
        <v>10</v>
      </c>
      <c r="H49" s="44"/>
      <c r="I49" s="347">
        <f>MAX(J46:J48)</f>
        <v>10</v>
      </c>
      <c r="J49" s="9"/>
      <c r="K49" s="354"/>
      <c r="L49" s="337"/>
      <c r="N49" s="46"/>
      <c r="O49" s="337"/>
      <c r="P49" s="337"/>
      <c r="R49" s="46"/>
      <c r="T49" s="46"/>
      <c r="V49" s="46"/>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3:54" ht="15" customHeight="1">
      <c r="C50" s="337"/>
      <c r="D50" s="123"/>
      <c r="E50" s="337"/>
      <c r="F50" s="44"/>
      <c r="G50" s="44"/>
      <c r="H50" s="44"/>
      <c r="I50" s="44"/>
      <c r="J50" s="9"/>
      <c r="K50" s="354"/>
      <c r="L50" s="337"/>
      <c r="O50" s="337"/>
      <c r="P50" s="337"/>
      <c r="R50" s="46"/>
      <c r="T50" s="46"/>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3:54" ht="16.5" customHeight="1">
      <c r="C51" s="337"/>
      <c r="D51" s="762" t="s">
        <v>57</v>
      </c>
      <c r="E51" s="40"/>
      <c r="F51" s="763"/>
      <c r="G51" s="663">
        <f>G10+G22+G28+G33+G43+G49</f>
        <v>70</v>
      </c>
      <c r="H51" s="763"/>
      <c r="I51" s="663">
        <f>I10+I22+I28+I33+I43+I49</f>
        <v>70</v>
      </c>
      <c r="J51" s="764"/>
      <c r="K51" s="765"/>
      <c r="L51" s="337"/>
      <c r="O51" s="337"/>
      <c r="P51" s="337"/>
      <c r="R51" s="337"/>
      <c r="T51" s="337"/>
      <c r="V51" s="337"/>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row>
    <row r="52" spans="3:54" ht="15.75">
      <c r="C52" s="337"/>
      <c r="D52" s="762"/>
      <c r="E52" s="40"/>
      <c r="F52" s="763"/>
      <c r="G52" s="663"/>
      <c r="H52" s="763"/>
      <c r="I52" s="663"/>
      <c r="J52" s="764"/>
      <c r="K52" s="765"/>
      <c r="L52" s="337"/>
      <c r="M52" s="337"/>
      <c r="O52" s="337"/>
      <c r="P52" s="337"/>
      <c r="R52" s="337"/>
      <c r="T52" s="337"/>
      <c r="V52" s="337"/>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row>
    <row r="53" spans="3:54">
      <c r="C53" s="766"/>
      <c r="D53" s="766"/>
      <c r="E53" s="766"/>
      <c r="F53" s="766"/>
      <c r="G53" s="766"/>
      <c r="H53" s="766"/>
      <c r="I53" s="766"/>
      <c r="J53" s="337"/>
      <c r="K53" s="37"/>
      <c r="L53" s="337"/>
      <c r="M53" s="337"/>
      <c r="O53" s="337"/>
      <c r="P53" s="337"/>
      <c r="R53" s="46"/>
      <c r="T53" s="46"/>
      <c r="V53" s="46"/>
      <c r="W53" s="46"/>
      <c r="X53" s="82"/>
      <c r="Y53" s="82"/>
      <c r="Z53" s="82"/>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row>
    <row r="54" spans="3:54" ht="18.75" hidden="1">
      <c r="C54" s="63" t="s">
        <v>99</v>
      </c>
      <c r="D54" s="337"/>
      <c r="E54" s="337"/>
      <c r="F54" s="337"/>
      <c r="G54" s="337"/>
      <c r="H54" s="337"/>
      <c r="I54" s="337"/>
      <c r="J54" s="337"/>
      <c r="K54" s="37"/>
      <c r="L54" s="337"/>
      <c r="M54" s="337"/>
      <c r="O54" s="337"/>
      <c r="P54" s="337"/>
      <c r="R54" s="46"/>
      <c r="T54" s="46"/>
      <c r="V54" s="46"/>
      <c r="W54" s="46"/>
      <c r="X54" s="82"/>
      <c r="Y54" s="82"/>
      <c r="Z54" s="82"/>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row>
    <row r="55" spans="3:54" ht="37.5" hidden="1" customHeight="1">
      <c r="C55" s="824" t="s">
        <v>98</v>
      </c>
      <c r="D55" s="824"/>
      <c r="E55" s="96">
        <v>0</v>
      </c>
      <c r="F55" s="147"/>
      <c r="G55" s="767"/>
      <c r="H55" s="429"/>
      <c r="I55" s="337"/>
      <c r="J55" s="337"/>
      <c r="K55" s="37"/>
      <c r="L55" s="337"/>
      <c r="M55" s="337"/>
      <c r="O55" s="337"/>
      <c r="P55" s="337"/>
      <c r="R55" s="46"/>
      <c r="T55" s="46"/>
      <c r="V55" s="46"/>
      <c r="W55" s="46"/>
      <c r="X55" s="82"/>
      <c r="Y55" s="82"/>
      <c r="Z55" s="82"/>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row>
    <row r="56" spans="3:54" ht="15.75" hidden="1">
      <c r="C56" s="361" t="s">
        <v>95</v>
      </c>
      <c r="D56" s="180"/>
      <c r="E56" s="96"/>
      <c r="F56" s="44"/>
      <c r="G56" s="767"/>
      <c r="H56" s="429"/>
      <c r="I56" s="337"/>
      <c r="J56" s="337"/>
      <c r="K56" s="37"/>
      <c r="L56" s="337"/>
      <c r="M56" s="337"/>
      <c r="O56" s="337"/>
      <c r="P56" s="337"/>
      <c r="R56" s="46"/>
      <c r="T56" s="46"/>
      <c r="V56" s="46"/>
      <c r="W56" s="46"/>
      <c r="X56" s="82"/>
      <c r="Y56" s="82"/>
      <c r="Z56" s="82"/>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row>
    <row r="57" spans="3:54" ht="15.75" hidden="1">
      <c r="C57" s="818" t="s">
        <v>96</v>
      </c>
      <c r="D57" s="819"/>
      <c r="E57" s="96"/>
      <c r="F57" s="44"/>
      <c r="G57" s="767"/>
      <c r="H57" s="429"/>
      <c r="I57" s="337"/>
      <c r="J57" s="337"/>
      <c r="K57" s="37"/>
      <c r="L57" s="337"/>
      <c r="M57" s="337"/>
      <c r="O57" s="337"/>
      <c r="P57" s="337"/>
      <c r="R57" s="46"/>
      <c r="T57" s="46"/>
      <c r="V57" s="46"/>
      <c r="W57" s="46"/>
      <c r="X57" s="82"/>
      <c r="Y57" s="82"/>
      <c r="Z57" s="82"/>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row>
    <row r="58" spans="3:54" ht="15.75" hidden="1">
      <c r="C58" s="818" t="s">
        <v>97</v>
      </c>
      <c r="D58" s="847"/>
      <c r="E58" s="337"/>
      <c r="F58" s="337"/>
      <c r="H58" s="337"/>
      <c r="I58" s="337"/>
      <c r="J58" s="337"/>
      <c r="K58" s="37"/>
      <c r="L58" s="337"/>
      <c r="M58" s="337"/>
      <c r="O58" s="337"/>
      <c r="P58" s="337"/>
      <c r="R58" s="46"/>
      <c r="T58" s="46"/>
      <c r="V58" s="46"/>
      <c r="W58" s="46"/>
      <c r="X58" s="82"/>
      <c r="Y58" s="82"/>
      <c r="Z58" s="82"/>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row>
    <row r="59" spans="3:54" ht="15.75" hidden="1">
      <c r="C59" s="824" t="s">
        <v>103</v>
      </c>
      <c r="D59" s="824"/>
      <c r="E59" s="337"/>
      <c r="F59" s="337"/>
      <c r="H59" s="337"/>
      <c r="I59" s="337"/>
      <c r="J59" s="337"/>
      <c r="K59" s="37"/>
      <c r="L59" s="337"/>
      <c r="M59" s="337"/>
      <c r="O59" s="337"/>
      <c r="P59" s="337"/>
      <c r="R59" s="46"/>
      <c r="T59" s="46"/>
      <c r="V59" s="46"/>
      <c r="W59" s="46"/>
      <c r="X59" s="82"/>
      <c r="Y59" s="82"/>
      <c r="Z59" s="82"/>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row>
    <row r="60" spans="3:54" ht="15.75" hidden="1">
      <c r="C60" s="824" t="s">
        <v>104</v>
      </c>
      <c r="D60" s="824"/>
      <c r="E60" s="96">
        <v>0</v>
      </c>
      <c r="F60" s="147"/>
      <c r="G60" s="767"/>
      <c r="H60" s="768"/>
      <c r="I60" s="555" t="s">
        <v>50</v>
      </c>
      <c r="J60" s="337"/>
      <c r="K60" s="37"/>
      <c r="L60" s="337"/>
      <c r="M60" s="337"/>
      <c r="O60" s="337"/>
      <c r="P60" s="337"/>
      <c r="R60" s="46"/>
      <c r="T60" s="46"/>
      <c r="V60" s="46"/>
      <c r="W60" s="46"/>
      <c r="X60" s="82"/>
      <c r="Y60" s="82"/>
      <c r="Z60" s="82"/>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row>
    <row r="61" spans="3:54" ht="55.9" hidden="1" customHeight="1">
      <c r="C61" s="824" t="s">
        <v>111</v>
      </c>
      <c r="D61" s="824"/>
      <c r="E61" s="96"/>
      <c r="F61" s="147"/>
      <c r="G61" s="767"/>
      <c r="H61" s="768"/>
      <c r="I61" s="555" t="s">
        <v>50</v>
      </c>
      <c r="J61" s="337"/>
      <c r="K61" s="37"/>
      <c r="L61" s="337"/>
      <c r="M61" s="337"/>
      <c r="O61" s="337"/>
      <c r="P61" s="337"/>
      <c r="R61" s="46"/>
      <c r="T61" s="46"/>
      <c r="V61" s="46"/>
      <c r="W61" s="46"/>
      <c r="X61" s="82"/>
      <c r="Y61" s="82"/>
      <c r="Z61" s="82"/>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row>
    <row r="62" spans="3:54" ht="15.75" hidden="1">
      <c r="C62" s="822" t="s">
        <v>105</v>
      </c>
      <c r="D62" s="823"/>
      <c r="E62" s="96"/>
      <c r="F62" s="147"/>
      <c r="G62" s="767"/>
      <c r="H62" s="768"/>
      <c r="I62" s="555" t="s">
        <v>50</v>
      </c>
      <c r="J62" s="337"/>
      <c r="K62" s="37"/>
      <c r="L62" s="337"/>
      <c r="M62" s="337"/>
      <c r="O62" s="337"/>
      <c r="P62" s="337"/>
      <c r="R62" s="46"/>
      <c r="T62" s="46"/>
      <c r="V62" s="46"/>
      <c r="W62" s="46"/>
      <c r="X62" s="82"/>
      <c r="Y62" s="82"/>
      <c r="Z62" s="82"/>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row>
    <row r="63" spans="3:54" ht="15.75" hidden="1">
      <c r="C63" s="1007" t="s">
        <v>106</v>
      </c>
      <c r="D63" s="1008"/>
      <c r="E63" s="96"/>
      <c r="F63" s="147"/>
      <c r="G63" s="767"/>
      <c r="H63" s="768"/>
      <c r="I63" s="555" t="s">
        <v>50</v>
      </c>
      <c r="J63" s="337"/>
      <c r="K63" s="37"/>
      <c r="L63" s="337"/>
      <c r="M63" s="337"/>
      <c r="O63" s="337"/>
      <c r="P63" s="337"/>
      <c r="R63" s="46"/>
      <c r="T63" s="46"/>
      <c r="V63" s="46"/>
      <c r="W63" s="46"/>
      <c r="X63" s="82"/>
      <c r="Y63" s="82"/>
      <c r="Z63" s="82"/>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row>
    <row r="64" spans="3:54" ht="15.75" hidden="1">
      <c r="C64" s="866" t="s">
        <v>94</v>
      </c>
      <c r="D64" s="866"/>
      <c r="E64" s="96"/>
      <c r="F64" s="147"/>
      <c r="G64" s="830" t="s">
        <v>93</v>
      </c>
      <c r="H64" s="831"/>
      <c r="I64" s="832"/>
      <c r="J64" s="337"/>
      <c r="K64" s="37"/>
      <c r="L64" s="337"/>
      <c r="M64" s="337"/>
      <c r="O64" s="337"/>
      <c r="P64" s="337"/>
      <c r="R64" s="46"/>
      <c r="T64" s="46"/>
      <c r="V64" s="46"/>
      <c r="W64" s="46"/>
      <c r="X64" s="82"/>
      <c r="Y64" s="82"/>
      <c r="Z64" s="82"/>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7"/>
      <c r="AZ64" s="337"/>
      <c r="BA64" s="337"/>
      <c r="BB64" s="337"/>
    </row>
    <row r="65" spans="3:54" ht="31.5" hidden="1" customHeight="1">
      <c r="C65" s="1009" t="s">
        <v>102</v>
      </c>
      <c r="D65" s="1010"/>
      <c r="E65" s="96"/>
      <c r="F65" s="147"/>
      <c r="G65" s="767"/>
      <c r="H65" s="429"/>
      <c r="I65" s="429"/>
      <c r="J65" s="337"/>
      <c r="K65" s="37"/>
      <c r="L65" s="337"/>
      <c r="M65" s="337"/>
      <c r="O65" s="337"/>
      <c r="P65" s="337"/>
      <c r="R65" s="46"/>
      <c r="T65" s="46"/>
      <c r="V65" s="46"/>
      <c r="W65" s="46"/>
      <c r="X65" s="82"/>
      <c r="Y65" s="82"/>
      <c r="Z65" s="82"/>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row>
    <row r="66" spans="3:54" ht="15.75" hidden="1">
      <c r="C66" s="1011" t="s">
        <v>107</v>
      </c>
      <c r="D66" s="1012"/>
      <c r="E66" s="96"/>
      <c r="F66" s="147"/>
      <c r="G66" s="830" t="s">
        <v>92</v>
      </c>
      <c r="H66" s="831"/>
      <c r="I66" s="832"/>
      <c r="J66" s="337"/>
      <c r="K66" s="37"/>
      <c r="L66" s="337"/>
      <c r="M66" s="337"/>
      <c r="O66" s="337"/>
      <c r="P66" s="337"/>
      <c r="R66" s="46"/>
      <c r="T66" s="46"/>
      <c r="V66" s="46"/>
      <c r="W66" s="46"/>
      <c r="X66" s="82"/>
      <c r="Y66" s="82"/>
      <c r="Z66" s="82"/>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row>
    <row r="67" spans="3:54" ht="15.75" hidden="1">
      <c r="C67" s="866" t="s">
        <v>108</v>
      </c>
      <c r="D67" s="866"/>
      <c r="E67" s="96"/>
      <c r="F67" s="147"/>
      <c r="G67" s="830" t="s">
        <v>92</v>
      </c>
      <c r="H67" s="831"/>
      <c r="I67" s="832"/>
      <c r="J67" s="337"/>
      <c r="K67" s="37"/>
      <c r="L67" s="337"/>
      <c r="M67" s="337"/>
      <c r="O67" s="337"/>
      <c r="P67" s="337"/>
      <c r="R67" s="46"/>
      <c r="T67" s="46"/>
      <c r="V67" s="46"/>
      <c r="W67" s="46"/>
      <c r="X67" s="82"/>
      <c r="Y67" s="82"/>
      <c r="Z67" s="82"/>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row>
    <row r="68" spans="3:54" ht="15.75" hidden="1">
      <c r="C68" s="866" t="s">
        <v>109</v>
      </c>
      <c r="D68" s="866"/>
      <c r="E68" s="96"/>
      <c r="F68" s="147"/>
      <c r="G68" s="830" t="s">
        <v>92</v>
      </c>
      <c r="H68" s="831"/>
      <c r="I68" s="832"/>
      <c r="J68" s="337"/>
      <c r="K68" s="37"/>
      <c r="L68" s="337"/>
      <c r="M68" s="337"/>
      <c r="O68" s="337"/>
      <c r="P68" s="337"/>
      <c r="R68" s="46"/>
      <c r="T68" s="46"/>
      <c r="V68" s="46"/>
      <c r="W68" s="46"/>
      <c r="X68" s="82"/>
      <c r="Y68" s="82"/>
      <c r="Z68" s="82"/>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row>
    <row r="69" spans="3:54" ht="15.75" hidden="1">
      <c r="C69" s="866" t="s">
        <v>110</v>
      </c>
      <c r="D69" s="866"/>
      <c r="E69" s="96"/>
      <c r="F69" s="147"/>
      <c r="G69" s="830" t="s">
        <v>92</v>
      </c>
      <c r="H69" s="831"/>
      <c r="I69" s="832"/>
      <c r="J69" s="337"/>
      <c r="K69" s="37"/>
      <c r="L69" s="337"/>
      <c r="M69" s="337"/>
      <c r="O69" s="337"/>
      <c r="P69" s="337"/>
      <c r="R69" s="46"/>
      <c r="T69" s="46"/>
      <c r="V69" s="46"/>
      <c r="W69" s="46"/>
      <c r="X69" s="82"/>
      <c r="Y69" s="82"/>
      <c r="Z69" s="82"/>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row>
    <row r="70" spans="3:54" ht="15.75" hidden="1">
      <c r="C70" s="835" t="s">
        <v>101</v>
      </c>
      <c r="D70" s="835"/>
      <c r="E70" s="96"/>
      <c r="F70" s="147"/>
      <c r="G70" s="830" t="s">
        <v>92</v>
      </c>
      <c r="H70" s="831"/>
      <c r="I70" s="832"/>
      <c r="J70" s="337"/>
      <c r="K70" s="37"/>
      <c r="L70" s="337"/>
      <c r="M70" s="337"/>
      <c r="O70" s="337"/>
      <c r="P70" s="337"/>
      <c r="R70" s="46"/>
      <c r="T70" s="46"/>
      <c r="V70" s="46"/>
      <c r="W70" s="46"/>
      <c r="X70" s="82"/>
      <c r="Y70" s="82"/>
      <c r="Z70" s="82"/>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row>
    <row r="71" spans="3:54" hidden="1">
      <c r="C71" s="337"/>
      <c r="D71" s="337"/>
      <c r="E71" s="337"/>
      <c r="F71" s="337"/>
      <c r="G71" s="337"/>
      <c r="H71" s="337"/>
      <c r="I71" s="337"/>
      <c r="J71" s="337"/>
      <c r="K71" s="139"/>
      <c r="L71" s="90"/>
      <c r="M71" s="337"/>
      <c r="O71" s="337"/>
      <c r="P71" s="337"/>
      <c r="R71" s="46"/>
      <c r="T71" s="46"/>
      <c r="V71" s="46"/>
      <c r="W71" s="46"/>
      <c r="X71" s="82"/>
      <c r="Y71" s="82"/>
      <c r="Z71" s="82"/>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row>
    <row r="72" spans="3:54" hidden="1">
      <c r="C72" s="337"/>
      <c r="D72" s="337"/>
      <c r="E72" s="337"/>
      <c r="F72" s="337"/>
      <c r="G72" s="337"/>
      <c r="H72" s="337"/>
      <c r="I72" s="337"/>
      <c r="J72" s="337"/>
      <c r="K72" s="139"/>
      <c r="L72" s="90"/>
      <c r="M72" s="337"/>
      <c r="O72" s="337"/>
      <c r="P72" s="337"/>
      <c r="R72" s="46"/>
      <c r="T72" s="46"/>
      <c r="V72" s="46"/>
      <c r="W72" s="46"/>
      <c r="X72" s="82"/>
      <c r="Y72" s="82"/>
      <c r="Z72" s="82"/>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row>
    <row r="73" spans="3:54">
      <c r="C73" s="337"/>
      <c r="D73" s="337"/>
      <c r="E73" s="337"/>
      <c r="F73" s="337"/>
      <c r="G73" s="337"/>
      <c r="H73" s="337"/>
      <c r="I73" s="337"/>
      <c r="J73" s="337"/>
      <c r="K73" s="139"/>
      <c r="L73" s="90"/>
      <c r="M73" s="337"/>
      <c r="O73" s="337"/>
      <c r="P73" s="337"/>
      <c r="R73" s="46"/>
      <c r="T73" s="46"/>
      <c r="V73" s="46"/>
      <c r="W73" s="46"/>
      <c r="X73" s="82"/>
      <c r="Y73" s="82"/>
      <c r="Z73" s="82"/>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row>
    <row r="74" spans="3:54">
      <c r="C74" s="337"/>
      <c r="D74" s="337"/>
      <c r="E74" s="337"/>
      <c r="F74" s="337"/>
      <c r="G74" s="337"/>
      <c r="H74" s="337"/>
      <c r="I74" s="337"/>
      <c r="J74" s="337"/>
      <c r="K74" s="139"/>
      <c r="L74" s="90"/>
      <c r="M74" s="337"/>
      <c r="O74" s="337"/>
      <c r="P74" s="337"/>
      <c r="R74" s="46"/>
      <c r="T74" s="46"/>
      <c r="V74" s="46"/>
      <c r="W74" s="46"/>
      <c r="X74" s="82"/>
      <c r="Y74" s="82"/>
      <c r="Z74" s="82"/>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row>
    <row r="75" spans="3:54">
      <c r="C75" s="337"/>
      <c r="D75" s="337"/>
      <c r="E75" s="337"/>
      <c r="F75" s="337"/>
      <c r="G75" s="337"/>
      <c r="H75" s="337"/>
      <c r="I75" s="337"/>
      <c r="J75" s="337"/>
      <c r="K75" s="139"/>
      <c r="L75" s="90"/>
      <c r="M75" s="337"/>
      <c r="O75" s="337"/>
      <c r="P75" s="337"/>
      <c r="R75" s="46"/>
      <c r="T75" s="46"/>
      <c r="V75" s="46"/>
      <c r="W75" s="46"/>
      <c r="X75" s="82"/>
      <c r="Y75" s="82"/>
      <c r="Z75" s="82"/>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row>
    <row r="76" spans="3:54">
      <c r="C76" s="337"/>
      <c r="D76" s="337"/>
      <c r="E76" s="337"/>
      <c r="F76" s="337"/>
      <c r="G76" s="337"/>
      <c r="H76" s="337"/>
      <c r="I76" s="337"/>
      <c r="J76" s="337"/>
      <c r="K76" s="139"/>
      <c r="L76" s="90"/>
      <c r="M76" s="337"/>
      <c r="O76" s="337"/>
      <c r="P76" s="337"/>
      <c r="R76" s="46"/>
      <c r="T76" s="46"/>
      <c r="V76" s="46"/>
      <c r="W76" s="46"/>
      <c r="X76" s="82"/>
      <c r="Y76" s="82"/>
      <c r="Z76" s="82"/>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c r="BA76" s="337"/>
      <c r="BB76" s="337"/>
    </row>
    <row r="77" spans="3:54">
      <c r="C77" s="337"/>
      <c r="D77" s="337"/>
      <c r="E77" s="769"/>
      <c r="F77" s="769"/>
      <c r="G77" s="769"/>
      <c r="H77" s="769"/>
      <c r="I77" s="769"/>
      <c r="J77" s="769"/>
      <c r="K77" s="139"/>
      <c r="L77" s="90"/>
      <c r="M77" s="337"/>
      <c r="O77" s="337"/>
      <c r="P77" s="337"/>
      <c r="R77" s="46"/>
      <c r="T77" s="46"/>
      <c r="V77" s="46"/>
      <c r="W77" s="46"/>
      <c r="X77" s="82"/>
      <c r="Y77" s="82"/>
      <c r="Z77" s="82"/>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row>
    <row r="78" spans="3:54">
      <c r="C78" s="337"/>
      <c r="D78" s="337"/>
      <c r="E78" s="769"/>
      <c r="F78" s="769"/>
      <c r="G78" s="769"/>
      <c r="H78" s="769"/>
      <c r="I78" s="769"/>
      <c r="J78" s="769"/>
      <c r="K78" s="139"/>
      <c r="L78" s="90"/>
      <c r="M78" s="337"/>
      <c r="O78" s="337"/>
      <c r="P78" s="337"/>
      <c r="R78" s="46"/>
      <c r="T78" s="46"/>
      <c r="V78" s="46"/>
      <c r="W78" s="46"/>
      <c r="X78" s="82"/>
      <c r="Y78" s="82"/>
      <c r="Z78" s="82"/>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row>
    <row r="79" spans="3:54">
      <c r="C79" s="337"/>
      <c r="D79" s="337"/>
      <c r="E79" s="769"/>
      <c r="F79" s="769"/>
      <c r="G79" s="769"/>
      <c r="H79" s="769"/>
      <c r="I79" s="769"/>
      <c r="J79" s="769"/>
      <c r="K79" s="139"/>
      <c r="L79" s="90"/>
      <c r="M79" s="337"/>
      <c r="O79" s="337"/>
      <c r="P79" s="337"/>
      <c r="R79" s="46"/>
      <c r="T79" s="46"/>
      <c r="V79" s="46"/>
      <c r="W79" s="46"/>
      <c r="X79" s="82"/>
      <c r="Y79" s="82"/>
      <c r="Z79" s="82"/>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row>
    <row r="80" spans="3:54">
      <c r="C80" s="337"/>
      <c r="D80" s="337"/>
      <c r="E80" s="769"/>
      <c r="F80" s="769"/>
      <c r="G80" s="769"/>
      <c r="H80" s="769"/>
      <c r="I80" s="769"/>
      <c r="J80" s="769"/>
      <c r="K80" s="139"/>
      <c r="L80" s="90"/>
      <c r="M80" s="337"/>
      <c r="O80" s="337"/>
      <c r="P80" s="337"/>
      <c r="R80" s="46"/>
      <c r="T80" s="46"/>
      <c r="V80" s="46"/>
      <c r="W80" s="46"/>
      <c r="X80" s="82"/>
      <c r="Y80" s="82"/>
      <c r="Z80" s="82"/>
      <c r="AA80" s="337"/>
      <c r="AB80" s="337"/>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337"/>
      <c r="AY80" s="337"/>
      <c r="AZ80" s="337"/>
      <c r="BA80" s="337"/>
      <c r="BB80" s="337"/>
    </row>
    <row r="81" spans="1:54">
      <c r="C81" s="337"/>
      <c r="D81" s="337"/>
      <c r="E81" s="769"/>
      <c r="F81" s="769"/>
      <c r="G81" s="769"/>
      <c r="H81" s="769"/>
      <c r="I81" s="769"/>
      <c r="J81" s="769"/>
      <c r="K81" s="139"/>
      <c r="L81" s="90"/>
      <c r="M81" s="337"/>
      <c r="O81" s="337"/>
      <c r="P81" s="337"/>
      <c r="R81" s="46"/>
      <c r="T81" s="46"/>
      <c r="V81" s="46"/>
      <c r="W81" s="46"/>
      <c r="X81" s="82"/>
      <c r="Y81" s="82"/>
      <c r="Z81" s="82"/>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row>
    <row r="82" spans="1:54">
      <c r="C82" s="337"/>
      <c r="D82" s="337"/>
      <c r="E82" s="769"/>
      <c r="F82" s="769"/>
      <c r="G82" s="769"/>
      <c r="H82" s="769"/>
      <c r="I82" s="769"/>
      <c r="J82" s="769"/>
      <c r="K82" s="139"/>
      <c r="L82" s="90"/>
      <c r="M82" s="337"/>
      <c r="O82" s="337"/>
      <c r="P82" s="337"/>
      <c r="R82" s="46"/>
      <c r="T82" s="46"/>
      <c r="V82" s="46"/>
      <c r="W82" s="46"/>
      <c r="X82" s="82"/>
      <c r="Y82" s="82"/>
      <c r="Z82" s="82"/>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row>
    <row r="83" spans="1:54">
      <c r="C83" s="337"/>
      <c r="D83" s="337"/>
      <c r="E83" s="769"/>
      <c r="F83" s="769"/>
      <c r="G83" s="769"/>
      <c r="H83" s="769"/>
      <c r="I83" s="769"/>
      <c r="J83" s="769"/>
      <c r="K83" s="139"/>
      <c r="L83" s="90"/>
      <c r="M83" s="337"/>
      <c r="O83" s="337"/>
      <c r="P83" s="337"/>
      <c r="R83" s="46"/>
      <c r="T83" s="46"/>
      <c r="V83" s="46"/>
      <c r="W83" s="46"/>
      <c r="X83" s="82"/>
      <c r="Y83" s="82"/>
      <c r="Z83" s="82"/>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row>
    <row r="84" spans="1:54">
      <c r="C84" s="337"/>
      <c r="D84" s="337"/>
      <c r="E84" s="769"/>
      <c r="F84" s="769"/>
      <c r="G84" s="769"/>
      <c r="H84" s="769"/>
      <c r="I84" s="769"/>
      <c r="J84" s="769"/>
      <c r="K84" s="139"/>
      <c r="L84" s="90"/>
      <c r="M84" s="337"/>
      <c r="O84" s="337"/>
      <c r="P84" s="337"/>
      <c r="R84" s="46"/>
      <c r="T84" s="46"/>
      <c r="V84" s="46"/>
      <c r="W84" s="46"/>
      <c r="X84" s="82"/>
      <c r="Y84" s="82"/>
      <c r="Z84" s="82"/>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row>
    <row r="85" spans="1:54">
      <c r="C85" s="337"/>
      <c r="D85" s="337"/>
      <c r="E85" s="769"/>
      <c r="F85" s="769"/>
      <c r="G85" s="769"/>
      <c r="H85" s="769"/>
      <c r="I85" s="769"/>
      <c r="J85" s="769"/>
      <c r="K85" s="139"/>
      <c r="L85" s="90"/>
      <c r="M85" s="337"/>
      <c r="O85" s="337"/>
      <c r="P85" s="337"/>
      <c r="R85" s="46"/>
      <c r="T85" s="46"/>
      <c r="V85" s="46"/>
      <c r="W85" s="46"/>
      <c r="X85" s="82"/>
      <c r="Y85" s="82"/>
      <c r="Z85" s="82"/>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7"/>
    </row>
    <row r="86" spans="1:54">
      <c r="C86" s="337"/>
      <c r="D86" s="337"/>
      <c r="E86" s="769"/>
      <c r="F86" s="769"/>
      <c r="G86" s="769"/>
      <c r="H86" s="769"/>
      <c r="I86" s="769"/>
      <c r="J86" s="769"/>
      <c r="K86" s="139"/>
      <c r="L86" s="90"/>
      <c r="M86" s="337"/>
      <c r="O86" s="337"/>
      <c r="P86" s="337"/>
      <c r="R86" s="46"/>
      <c r="T86" s="46"/>
      <c r="V86" s="46"/>
      <c r="W86" s="46"/>
      <c r="X86" s="82"/>
      <c r="Y86" s="82"/>
      <c r="Z86" s="82"/>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c r="AY86" s="337"/>
      <c r="AZ86" s="337"/>
      <c r="BA86" s="337"/>
      <c r="BB86" s="337"/>
    </row>
    <row r="87" spans="1:54">
      <c r="C87" s="337"/>
      <c r="D87" s="337"/>
      <c r="E87" s="769"/>
      <c r="F87" s="769"/>
      <c r="G87" s="769"/>
      <c r="H87" s="769"/>
      <c r="I87" s="769"/>
      <c r="J87" s="769"/>
      <c r="K87" s="139"/>
      <c r="L87" s="90"/>
      <c r="M87" s="337"/>
      <c r="O87" s="337"/>
      <c r="P87" s="337"/>
      <c r="R87" s="46"/>
      <c r="T87" s="46"/>
      <c r="V87" s="46"/>
      <c r="W87" s="46"/>
      <c r="X87" s="82"/>
      <c r="Y87" s="82"/>
      <c r="Z87" s="82"/>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c r="AY87" s="337"/>
      <c r="AZ87" s="337"/>
      <c r="BA87" s="337"/>
      <c r="BB87" s="337"/>
    </row>
    <row r="88" spans="1:54">
      <c r="C88" s="337"/>
      <c r="D88" s="337"/>
      <c r="E88" s="769"/>
      <c r="F88" s="769"/>
      <c r="G88" s="769"/>
      <c r="H88" s="769"/>
      <c r="I88" s="769"/>
      <c r="J88" s="769"/>
      <c r="K88" s="139"/>
      <c r="L88" s="90"/>
      <c r="M88" s="337"/>
      <c r="O88" s="337"/>
      <c r="P88" s="337"/>
      <c r="R88" s="46"/>
      <c r="T88" s="46"/>
      <c r="V88" s="46"/>
      <c r="W88" s="46"/>
      <c r="X88" s="82"/>
      <c r="Y88" s="82"/>
      <c r="Z88" s="82"/>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7"/>
      <c r="BA88" s="337"/>
      <c r="BB88" s="337"/>
    </row>
    <row r="89" spans="1:54">
      <c r="C89" s="337"/>
      <c r="D89" s="337"/>
      <c r="E89" s="769"/>
      <c r="F89" s="769"/>
      <c r="G89" s="769"/>
      <c r="H89" s="769"/>
      <c r="I89" s="769"/>
      <c r="J89" s="769"/>
      <c r="K89" s="139"/>
      <c r="L89" s="90"/>
      <c r="M89" s="337"/>
      <c r="O89" s="337"/>
      <c r="P89" s="337"/>
      <c r="R89" s="46"/>
      <c r="T89" s="46"/>
      <c r="V89" s="46"/>
      <c r="W89" s="46"/>
      <c r="X89" s="82"/>
      <c r="Y89" s="82"/>
      <c r="Z89" s="82"/>
      <c r="AA89" s="337"/>
      <c r="AB89" s="337"/>
      <c r="AC89" s="337"/>
      <c r="AD89" s="337"/>
      <c r="AE89" s="337"/>
      <c r="AF89" s="337"/>
      <c r="AG89" s="337"/>
      <c r="AH89" s="337"/>
      <c r="AI89" s="337"/>
      <c r="AJ89" s="337"/>
      <c r="AK89" s="337"/>
      <c r="AL89" s="337"/>
      <c r="AM89" s="337"/>
      <c r="AN89" s="337"/>
      <c r="AO89" s="337"/>
      <c r="AP89" s="337"/>
      <c r="AQ89" s="337"/>
      <c r="AR89" s="337"/>
      <c r="AS89" s="337"/>
      <c r="AT89" s="337"/>
      <c r="AU89" s="337"/>
      <c r="AV89" s="337"/>
      <c r="AW89" s="337"/>
      <c r="AX89" s="337"/>
      <c r="AY89" s="337"/>
      <c r="AZ89" s="337"/>
      <c r="BA89" s="337"/>
      <c r="BB89" s="337"/>
    </row>
    <row r="90" spans="1:54">
      <c r="C90" s="337"/>
      <c r="D90" s="337"/>
      <c r="E90" s="769"/>
      <c r="F90" s="769"/>
      <c r="G90" s="769"/>
      <c r="H90" s="769"/>
      <c r="I90" s="769"/>
      <c r="J90" s="769"/>
      <c r="K90" s="139"/>
      <c r="L90" s="90"/>
      <c r="M90" s="337"/>
      <c r="O90" s="337"/>
      <c r="P90" s="337"/>
      <c r="R90" s="46"/>
      <c r="T90" s="46"/>
      <c r="V90" s="46"/>
      <c r="W90" s="46"/>
      <c r="X90" s="82"/>
      <c r="Y90" s="82"/>
      <c r="Z90" s="82"/>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row>
    <row r="91" spans="1:54">
      <c r="C91" s="337"/>
      <c r="D91" s="337"/>
      <c r="E91" s="769"/>
      <c r="F91" s="769"/>
      <c r="G91" s="769"/>
      <c r="H91" s="769"/>
      <c r="I91" s="769"/>
      <c r="J91" s="769"/>
      <c r="K91" s="139"/>
      <c r="L91" s="90"/>
      <c r="M91" s="337"/>
      <c r="O91" s="337"/>
      <c r="P91" s="337"/>
      <c r="R91" s="46"/>
      <c r="T91" s="46"/>
      <c r="V91" s="46"/>
      <c r="W91" s="46"/>
      <c r="X91" s="82"/>
      <c r="Y91" s="82"/>
      <c r="Z91" s="82"/>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7"/>
      <c r="AY91" s="337"/>
      <c r="AZ91" s="337"/>
      <c r="BA91" s="337"/>
      <c r="BB91" s="337"/>
    </row>
    <row r="92" spans="1:54">
      <c r="C92" s="337"/>
      <c r="D92" s="337"/>
      <c r="E92" s="769"/>
      <c r="F92" s="769"/>
      <c r="G92" s="769"/>
      <c r="H92" s="769"/>
      <c r="I92" s="769"/>
      <c r="J92" s="769"/>
      <c r="K92" s="139"/>
      <c r="L92" s="90"/>
      <c r="M92" s="337"/>
      <c r="O92" s="337"/>
      <c r="P92" s="337"/>
      <c r="R92" s="46"/>
      <c r="T92" s="46"/>
      <c r="V92" s="46"/>
      <c r="W92" s="46"/>
      <c r="X92" s="82"/>
      <c r="Y92" s="82"/>
      <c r="Z92" s="82"/>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7"/>
      <c r="BA92" s="337"/>
      <c r="BB92" s="337"/>
    </row>
    <row r="93" spans="1:54">
      <c r="C93" s="337"/>
      <c r="D93" s="337"/>
      <c r="E93" s="769"/>
      <c r="F93" s="769"/>
      <c r="G93" s="769"/>
      <c r="H93" s="769"/>
      <c r="I93" s="769"/>
      <c r="J93" s="769"/>
      <c r="K93" s="139"/>
      <c r="L93" s="90"/>
      <c r="M93" s="337"/>
      <c r="O93" s="337"/>
      <c r="P93" s="337"/>
      <c r="R93" s="46"/>
      <c r="T93" s="46"/>
      <c r="V93" s="46"/>
      <c r="W93" s="46"/>
      <c r="X93" s="82"/>
      <c r="Y93" s="82"/>
      <c r="Z93" s="82"/>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7"/>
      <c r="AZ93" s="337"/>
      <c r="BA93" s="337"/>
      <c r="BB93" s="337"/>
    </row>
    <row r="94" spans="1:54">
      <c r="C94" s="337"/>
      <c r="D94" s="337"/>
      <c r="E94" s="769"/>
      <c r="F94" s="769"/>
      <c r="G94" s="769"/>
      <c r="H94" s="769"/>
      <c r="I94" s="769"/>
      <c r="J94" s="769"/>
      <c r="K94" s="139"/>
      <c r="L94" s="90"/>
      <c r="M94" s="337"/>
      <c r="O94" s="337"/>
      <c r="P94" s="337"/>
      <c r="R94" s="46"/>
      <c r="T94" s="46"/>
      <c r="V94" s="46"/>
      <c r="W94" s="46"/>
      <c r="X94" s="82"/>
      <c r="Y94" s="82"/>
      <c r="Z94" s="82"/>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7"/>
    </row>
    <row r="95" spans="1:54">
      <c r="C95" s="337"/>
      <c r="D95" s="337"/>
      <c r="E95" s="769"/>
      <c r="F95" s="769"/>
      <c r="G95" s="769"/>
      <c r="H95" s="769"/>
      <c r="I95" s="769"/>
      <c r="J95" s="769"/>
      <c r="K95" s="139"/>
      <c r="L95" s="90"/>
      <c r="M95" s="337"/>
      <c r="O95" s="337"/>
      <c r="P95" s="337"/>
      <c r="R95" s="46"/>
      <c r="T95" s="46"/>
      <c r="V95" s="46"/>
      <c r="W95" s="46"/>
      <c r="X95" s="82"/>
      <c r="Y95" s="82"/>
      <c r="Z95" s="82"/>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row>
    <row r="96" spans="1:54">
      <c r="A96" s="337"/>
      <c r="C96" s="337"/>
      <c r="D96" s="337"/>
      <c r="E96" s="769"/>
      <c r="F96" s="769"/>
      <c r="G96" s="769"/>
      <c r="H96" s="769"/>
      <c r="I96" s="769"/>
      <c r="J96" s="769"/>
      <c r="K96" s="139"/>
      <c r="L96" s="90"/>
      <c r="M96" s="337"/>
      <c r="O96" s="337"/>
      <c r="P96" s="337"/>
      <c r="R96" s="46"/>
      <c r="T96" s="46"/>
      <c r="V96" s="46"/>
      <c r="W96" s="46"/>
      <c r="X96" s="82"/>
      <c r="Y96" s="82"/>
      <c r="Z96" s="82"/>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337"/>
      <c r="BB96" s="337"/>
    </row>
    <row r="97" spans="1:54">
      <c r="A97" s="337"/>
      <c r="C97" s="337"/>
      <c r="D97" s="337"/>
      <c r="E97" s="769"/>
      <c r="F97" s="769"/>
      <c r="G97" s="769"/>
      <c r="H97" s="769"/>
      <c r="I97" s="769"/>
      <c r="J97" s="769"/>
      <c r="K97" s="139"/>
      <c r="L97" s="90"/>
      <c r="M97" s="337"/>
      <c r="O97" s="337"/>
      <c r="P97" s="337"/>
      <c r="R97" s="46"/>
      <c r="T97" s="46"/>
      <c r="V97" s="46"/>
      <c r="W97" s="46"/>
      <c r="X97" s="82"/>
      <c r="Y97" s="82"/>
      <c r="Z97" s="82"/>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c r="AY97" s="337"/>
      <c r="AZ97" s="337"/>
      <c r="BA97" s="337"/>
      <c r="BB97" s="337"/>
    </row>
    <row r="98" spans="1:54">
      <c r="A98" s="337"/>
      <c r="C98" s="337"/>
      <c r="D98" s="337"/>
      <c r="E98" s="769"/>
      <c r="F98" s="769"/>
      <c r="G98" s="769"/>
      <c r="H98" s="769"/>
      <c r="I98" s="769"/>
      <c r="J98" s="769"/>
      <c r="K98" s="139"/>
      <c r="L98" s="90"/>
      <c r="M98" s="337"/>
      <c r="O98" s="337"/>
      <c r="P98" s="337"/>
      <c r="R98" s="46"/>
      <c r="T98" s="46"/>
      <c r="V98" s="46"/>
      <c r="W98" s="46"/>
      <c r="X98" s="82"/>
      <c r="Y98" s="82"/>
      <c r="Z98" s="82"/>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7"/>
      <c r="AZ98" s="337"/>
      <c r="BA98" s="337"/>
      <c r="BB98" s="337"/>
    </row>
    <row r="99" spans="1:54">
      <c r="A99" s="337"/>
      <c r="C99" s="337"/>
      <c r="D99" s="337"/>
      <c r="E99" s="769"/>
      <c r="F99" s="769"/>
      <c r="G99" s="769"/>
      <c r="H99" s="769"/>
      <c r="I99" s="769"/>
      <c r="J99" s="769"/>
      <c r="K99" s="139"/>
      <c r="L99" s="90"/>
      <c r="M99" s="337"/>
      <c r="O99" s="337"/>
      <c r="P99" s="337"/>
      <c r="R99" s="46"/>
      <c r="T99" s="46"/>
      <c r="V99" s="46"/>
      <c r="W99" s="46"/>
      <c r="X99" s="82"/>
      <c r="Y99" s="82"/>
      <c r="Z99" s="82"/>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row>
    <row r="100" spans="1:54">
      <c r="A100" s="337"/>
      <c r="C100" s="337"/>
      <c r="D100" s="337"/>
      <c r="E100" s="769"/>
      <c r="F100" s="769"/>
      <c r="G100" s="769"/>
      <c r="H100" s="769"/>
      <c r="I100" s="769"/>
      <c r="J100" s="769"/>
      <c r="K100" s="139"/>
      <c r="L100" s="90"/>
      <c r="M100" s="337"/>
      <c r="O100" s="337"/>
      <c r="P100" s="337"/>
      <c r="R100" s="46"/>
      <c r="T100" s="46"/>
      <c r="V100" s="46"/>
      <c r="W100" s="46"/>
      <c r="X100" s="82"/>
      <c r="Y100" s="82"/>
      <c r="Z100" s="82"/>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7"/>
      <c r="BA100" s="337"/>
      <c r="BB100" s="337"/>
    </row>
    <row r="101" spans="1:54">
      <c r="A101" s="337"/>
      <c r="C101" s="337"/>
      <c r="D101" s="337"/>
      <c r="E101" s="769"/>
      <c r="F101" s="769"/>
      <c r="G101" s="769"/>
      <c r="H101" s="769"/>
      <c r="I101" s="769"/>
      <c r="J101" s="769"/>
      <c r="K101" s="139"/>
      <c r="L101" s="90"/>
      <c r="M101" s="337"/>
      <c r="O101" s="337"/>
      <c r="P101" s="337"/>
      <c r="R101" s="46"/>
      <c r="T101" s="46"/>
      <c r="V101" s="46"/>
      <c r="W101" s="46"/>
      <c r="X101" s="82"/>
      <c r="Y101" s="82"/>
      <c r="Z101" s="82"/>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c r="AY101" s="337"/>
      <c r="AZ101" s="337"/>
      <c r="BA101" s="337"/>
      <c r="BB101" s="92"/>
    </row>
    <row r="102" spans="1:54">
      <c r="A102" s="337"/>
      <c r="C102" s="337"/>
      <c r="D102" s="337"/>
      <c r="E102" s="769"/>
      <c r="F102" s="769"/>
      <c r="G102" s="769"/>
      <c r="H102" s="769"/>
      <c r="I102" s="769"/>
      <c r="J102" s="769"/>
      <c r="K102" s="139"/>
      <c r="L102" s="90"/>
      <c r="M102" s="337"/>
      <c r="O102" s="337"/>
      <c r="P102" s="337"/>
      <c r="R102" s="46"/>
      <c r="T102" s="46"/>
      <c r="V102" s="46"/>
      <c r="W102" s="46"/>
      <c r="X102" s="82"/>
      <c r="Y102" s="82"/>
      <c r="Z102" s="82"/>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c r="AW102" s="337"/>
      <c r="AX102" s="337"/>
      <c r="AY102" s="337"/>
      <c r="AZ102" s="337"/>
      <c r="BA102" s="337"/>
      <c r="BB102" s="92"/>
    </row>
    <row r="103" spans="1:54">
      <c r="A103" s="337"/>
      <c r="C103" s="337"/>
      <c r="D103" s="337"/>
      <c r="E103" s="769"/>
      <c r="F103" s="769"/>
      <c r="G103" s="769"/>
      <c r="H103" s="769"/>
      <c r="I103" s="769"/>
      <c r="J103" s="769"/>
      <c r="K103" s="139"/>
      <c r="L103" s="90"/>
      <c r="M103" s="337"/>
      <c r="O103" s="337"/>
      <c r="P103" s="337"/>
      <c r="R103" s="46"/>
      <c r="T103" s="46"/>
      <c r="V103" s="46"/>
      <c r="W103" s="46"/>
      <c r="X103" s="82"/>
      <c r="Y103" s="82"/>
      <c r="Z103" s="82"/>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92"/>
    </row>
    <row r="104" spans="1:54">
      <c r="A104" s="337"/>
      <c r="C104" s="337"/>
      <c r="D104" s="337"/>
      <c r="E104" s="769"/>
      <c r="F104" s="769"/>
      <c r="G104" s="769"/>
      <c r="H104" s="769"/>
      <c r="I104" s="769"/>
      <c r="J104" s="769"/>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769"/>
      <c r="F105" s="769"/>
      <c r="G105" s="769"/>
      <c r="H105" s="769"/>
      <c r="I105" s="769"/>
      <c r="J105" s="769"/>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769"/>
      <c r="F106" s="769"/>
      <c r="G106" s="769"/>
      <c r="H106" s="769"/>
      <c r="I106" s="769"/>
      <c r="J106" s="769"/>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E107" s="770"/>
      <c r="F107" s="770"/>
      <c r="G107" s="770"/>
      <c r="H107" s="770"/>
      <c r="I107" s="770"/>
      <c r="J107" s="770"/>
      <c r="K107" s="771"/>
      <c r="L107" s="772"/>
      <c r="BB107" s="92"/>
    </row>
    <row r="108" spans="1:54">
      <c r="E108" s="770"/>
      <c r="F108" s="770"/>
      <c r="G108" s="770"/>
      <c r="H108" s="770"/>
      <c r="I108" s="770"/>
      <c r="J108" s="770"/>
      <c r="K108" s="771"/>
      <c r="L108" s="772"/>
    </row>
    <row r="109" spans="1:54">
      <c r="E109" s="770"/>
      <c r="F109" s="770"/>
      <c r="G109" s="770"/>
      <c r="H109" s="770"/>
      <c r="I109" s="770"/>
      <c r="J109" s="770"/>
      <c r="K109" s="771"/>
      <c r="L109" s="772"/>
    </row>
    <row r="110" spans="1:54">
      <c r="E110" s="770"/>
      <c r="F110" s="770"/>
      <c r="G110" s="770"/>
      <c r="H110" s="770"/>
      <c r="I110" s="770"/>
      <c r="J110" s="770"/>
      <c r="K110" s="771"/>
      <c r="L110" s="772"/>
    </row>
  </sheetData>
  <sheetProtection algorithmName="SHA-512" hashValue="hSDFmf4lwyCogGrGHPCjlVjFcGDV2QvS3TqP6kFvH4j23g4ugG1cAA80/lh3fQS84MUw1Z/JdRu8rBGPhbr+7A==" saltValue="26paEP2bUv5jTWGUURl/jg==" spinCount="100000" sheet="1" objects="1" scenarios="1"/>
  <mergeCells count="64">
    <mergeCell ref="C70:D70"/>
    <mergeCell ref="G70:I70"/>
    <mergeCell ref="C67:D67"/>
    <mergeCell ref="G67:I67"/>
    <mergeCell ref="C68:D68"/>
    <mergeCell ref="G68:I68"/>
    <mergeCell ref="C69:D69"/>
    <mergeCell ref="G69:I69"/>
    <mergeCell ref="C63:D63"/>
    <mergeCell ref="C64:D64"/>
    <mergeCell ref="G64:I64"/>
    <mergeCell ref="C65:D65"/>
    <mergeCell ref="C66:D66"/>
    <mergeCell ref="G66:I66"/>
    <mergeCell ref="C62:D62"/>
    <mergeCell ref="O45:V45"/>
    <mergeCell ref="C46:D46"/>
    <mergeCell ref="M46:V47"/>
    <mergeCell ref="C47:D47"/>
    <mergeCell ref="C48:D48"/>
    <mergeCell ref="C55:D55"/>
    <mergeCell ref="C57:D57"/>
    <mergeCell ref="C58:D58"/>
    <mergeCell ref="C59:D59"/>
    <mergeCell ref="C60:D60"/>
    <mergeCell ref="C61:D61"/>
    <mergeCell ref="O43:V44"/>
    <mergeCell ref="C32:D32"/>
    <mergeCell ref="C36:D36"/>
    <mergeCell ref="C37:D37"/>
    <mergeCell ref="C38:D38"/>
    <mergeCell ref="C39:D39"/>
    <mergeCell ref="M39:M40"/>
    <mergeCell ref="O39:V40"/>
    <mergeCell ref="C40:D40"/>
    <mergeCell ref="C41:D41"/>
    <mergeCell ref="C42:D42"/>
    <mergeCell ref="O42:V42"/>
    <mergeCell ref="I26:I27"/>
    <mergeCell ref="C29:D29"/>
    <mergeCell ref="C30:D30"/>
    <mergeCell ref="M43:M44"/>
    <mergeCell ref="C31:D31"/>
    <mergeCell ref="C25:D25"/>
    <mergeCell ref="C26:D27"/>
    <mergeCell ref="C18:D18"/>
    <mergeCell ref="C2:I2"/>
    <mergeCell ref="O4:O5"/>
    <mergeCell ref="C13:D13"/>
    <mergeCell ref="C14:D14"/>
    <mergeCell ref="C15:D15"/>
    <mergeCell ref="C16:D16"/>
    <mergeCell ref="C17:D17"/>
    <mergeCell ref="C19:D19"/>
    <mergeCell ref="C20:D20"/>
    <mergeCell ref="C21:D21"/>
    <mergeCell ref="C23:D23"/>
    <mergeCell ref="C24:D24"/>
    <mergeCell ref="G26:G27"/>
    <mergeCell ref="AA7:AB7"/>
    <mergeCell ref="AI7:AO8"/>
    <mergeCell ref="C8:D8"/>
    <mergeCell ref="C9:D9"/>
    <mergeCell ref="AI9:AO11"/>
  </mergeCells>
  <dataValidations count="9">
    <dataValidation type="list" allowBlank="1" showInputMessage="1" showErrorMessage="1" sqref="V26:V32 I36:I38 I30:I32 I13:I17 I24:I26 I7:I9 R26:R32 R34:R35 V34:V35 R8:R24 I60:I63 V8:V24 I46:I48 I40:I42" xr:uid="{7D40E79F-F477-4BF5-8639-39EA6C539A65}">
      <formula1>"Y, N"</formula1>
    </dataValidation>
    <dataValidation type="list" allowBlank="1" showInputMessage="1" showErrorMessage="1" sqref="N42:V42" xr:uid="{C14FC68A-D7D4-4B81-8CC0-76029483DD70}">
      <formula1>"Industrial, All others"</formula1>
    </dataValidation>
    <dataValidation allowBlank="1" showInputMessage="1" showErrorMessage="1" promptTitle="ISO 21930:2007" prompt="Sustainability in building construction- Environmental declaration of building products, BSi" sqref="C40:D40" xr:uid="{CB7C8359-A6DF-4ECD-BE84-67972E5FA25D}"/>
    <dataValidation allowBlank="1" showInputMessage="1" showErrorMessage="1" promptTitle="ISO 14040 &amp; ISO 14044:2006" prompt="Environmental management - Life cycle assessment - Principles and framework &amp; Environmental management - Life cycle assessment - Requirements and guidelines, BSi" sqref="C37:D38" xr:uid="{C2333BFC-9909-4966-A0A8-F3B684A8FE1F}"/>
    <dataValidation allowBlank="1" showInputMessage="1" showErrorMessage="1" promptTitle="EN 15978:2011" prompt="Sustainability of construction works - assessment of environmental performance of buildings - calculation method, BSi" sqref="C26" xr:uid="{292C493D-B152-4D5A-AE7C-E9585496D999}"/>
    <dataValidation allowBlank="1" showInputMessage="1" showErrorMessage="1" promptTitle="EN 15804:2012" prompt="Sustainability of construction works - Environmental product declarations - core rules for the product category of construction products, BSi" sqref="C41:D41" xr:uid="{75AF7E6E-D23D-4B86-ABC9-E8558890B8B6}"/>
    <dataValidation allowBlank="1" showErrorMessage="1" promptTitle="CEN/TR 15941:2010" prompt="Sustainability of construction works - Environmental product declarations - Methodology for selection and use of generic data, BSi" sqref="C31:D31" xr:uid="{DE230749-8B70-4A50-AAC3-7F0C7A1D1C56}"/>
    <dataValidation allowBlank="1" showErrorMessage="1" sqref="C48:D48" xr:uid="{33951E08-FF7D-4CC1-A3EF-531A28565C63}"/>
    <dataValidation allowBlank="1" showErrorMessage="1" promptTitle="EN 15804:2012" prompt="Sustainability of construction works - Environmental product declarations - core rules for the product category of construction products, BSi" sqref="C42:D42" xr:uid="{37A95C10-6898-4E7C-914C-B6884ED42F66}"/>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tabColor rgb="FF3D6864"/>
  </sheetPr>
  <dimension ref="A1:Z84"/>
  <sheetViews>
    <sheetView showGridLines="0" topLeftCell="A3" zoomScale="85" zoomScaleNormal="85" workbookViewId="0">
      <selection activeCell="B51" sqref="B51"/>
    </sheetView>
  </sheetViews>
  <sheetFormatPr defaultColWidth="8.7109375" defaultRowHeight="15"/>
  <cols>
    <col min="1" max="1" width="2" style="45" customWidth="1"/>
    <col min="2" max="2" width="15.7109375" customWidth="1"/>
    <col min="3" max="3" width="0.7109375" customWidth="1"/>
    <col min="4" max="4" width="15.7109375" customWidth="1"/>
    <col min="5" max="5" width="0.7109375" customWidth="1"/>
    <col min="8" max="8" width="39.7109375" customWidth="1"/>
    <col min="16" max="26" width="9.140625" style="45"/>
  </cols>
  <sheetData>
    <row r="1" spans="1:26" s="45" customFormat="1"/>
    <row r="2" spans="1:26" ht="38.25" customHeight="1">
      <c r="B2" s="862" t="s">
        <v>147</v>
      </c>
      <c r="C2" s="862"/>
      <c r="D2" s="862"/>
      <c r="E2" s="862"/>
      <c r="F2" s="862"/>
      <c r="G2" s="862"/>
      <c r="H2" s="862"/>
      <c r="I2" s="153"/>
      <c r="J2" s="137"/>
      <c r="K2" s="142"/>
      <c r="L2" s="142"/>
      <c r="M2" s="142"/>
      <c r="N2" s="142"/>
      <c r="O2" s="142"/>
      <c r="P2" s="148"/>
      <c r="Q2" s="148"/>
      <c r="R2" s="148"/>
      <c r="S2" s="148"/>
      <c r="T2" s="148"/>
      <c r="U2" s="148"/>
    </row>
    <row r="3" spans="1:26" ht="3.75" customHeight="1"/>
    <row r="4" spans="1:26" ht="15.75">
      <c r="B4" s="149" t="s">
        <v>82</v>
      </c>
      <c r="C4" s="150"/>
      <c r="D4" s="149" t="s">
        <v>83</v>
      </c>
      <c r="E4" s="150"/>
      <c r="F4" s="151" t="s">
        <v>222</v>
      </c>
      <c r="G4" s="152"/>
      <c r="H4" s="152"/>
      <c r="I4" s="152"/>
      <c r="J4" s="152"/>
      <c r="K4" s="152"/>
      <c r="L4" s="152"/>
      <c r="M4" s="152"/>
      <c r="N4" s="152"/>
      <c r="O4" s="152"/>
      <c r="P4" s="155"/>
      <c r="Q4" s="155"/>
    </row>
    <row r="5" spans="1:26" ht="3.75" customHeight="1"/>
    <row r="6" spans="1:26" ht="15.75" customHeight="1">
      <c r="B6" s="154" t="s">
        <v>84</v>
      </c>
      <c r="C6" s="154"/>
      <c r="D6" s="154"/>
      <c r="E6" s="154"/>
      <c r="F6" s="154"/>
      <c r="G6" s="154"/>
      <c r="H6" s="154"/>
      <c r="I6" s="154"/>
      <c r="J6" s="154"/>
      <c r="K6" s="154"/>
      <c r="L6" s="154"/>
      <c r="M6" s="154"/>
      <c r="N6" s="154"/>
      <c r="O6" s="154"/>
    </row>
    <row r="7" spans="1:26" ht="3.75" customHeight="1">
      <c r="A7" s="337"/>
      <c r="B7" s="337"/>
      <c r="C7" s="337"/>
      <c r="D7" s="337"/>
      <c r="E7" s="337"/>
      <c r="F7" s="337"/>
      <c r="G7" s="337"/>
      <c r="H7" s="337"/>
      <c r="I7" s="337"/>
      <c r="J7" s="337"/>
      <c r="K7" s="337"/>
      <c r="L7" s="337"/>
      <c r="M7" s="337"/>
      <c r="N7" s="337"/>
      <c r="O7" s="337"/>
      <c r="P7" s="337"/>
    </row>
    <row r="8" spans="1:26" ht="15" customHeight="1">
      <c r="A8" s="337"/>
      <c r="B8" s="775">
        <v>14</v>
      </c>
      <c r="C8" s="337"/>
      <c r="D8" s="776">
        <v>44270</v>
      </c>
      <c r="E8" s="337"/>
      <c r="F8" s="1019" t="s">
        <v>223</v>
      </c>
      <c r="G8" s="1020"/>
      <c r="H8" s="1020"/>
      <c r="I8" s="1020"/>
      <c r="J8" s="1020"/>
      <c r="K8" s="1020"/>
      <c r="L8" s="1020"/>
      <c r="M8" s="1020"/>
      <c r="N8" s="1020"/>
      <c r="O8" s="1021"/>
      <c r="P8" s="337"/>
    </row>
    <row r="9" spans="1:26" ht="3" customHeight="1">
      <c r="A9" s="337"/>
      <c r="B9" s="337"/>
      <c r="C9" s="337"/>
      <c r="D9" s="337"/>
      <c r="E9" s="337"/>
      <c r="F9" s="337"/>
      <c r="G9" s="337"/>
      <c r="H9" s="337"/>
      <c r="I9" s="337"/>
      <c r="J9" s="337"/>
      <c r="K9" s="337"/>
      <c r="L9" s="337"/>
      <c r="M9" s="337"/>
      <c r="N9" s="337"/>
      <c r="O9" s="337"/>
      <c r="P9" s="337"/>
    </row>
    <row r="10" spans="1:26">
      <c r="B10" s="154" t="s">
        <v>85</v>
      </c>
      <c r="C10" s="154"/>
      <c r="D10" s="154"/>
      <c r="E10" s="154"/>
      <c r="F10" s="154"/>
      <c r="G10" s="154"/>
      <c r="H10" s="154"/>
      <c r="I10" s="154"/>
      <c r="J10" s="154"/>
      <c r="K10" s="154"/>
      <c r="L10" s="154"/>
      <c r="M10" s="154"/>
      <c r="N10" s="154"/>
      <c r="O10" s="154"/>
    </row>
    <row r="11" spans="1:26" s="336" customFormat="1" ht="3.75" customHeight="1">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row>
    <row r="12" spans="1:26" s="336" customFormat="1" ht="15" customHeight="1">
      <c r="A12" s="337"/>
      <c r="B12" s="775">
        <v>13</v>
      </c>
      <c r="C12" s="337"/>
      <c r="D12" s="776">
        <v>44186</v>
      </c>
      <c r="E12" s="337"/>
      <c r="F12" s="1019" t="s">
        <v>219</v>
      </c>
      <c r="G12" s="1020"/>
      <c r="H12" s="1020"/>
      <c r="I12" s="1020"/>
      <c r="J12" s="1020"/>
      <c r="K12" s="1020"/>
      <c r="L12" s="1020"/>
      <c r="M12" s="1020"/>
      <c r="N12" s="1020"/>
      <c r="O12" s="1021"/>
      <c r="P12" s="337"/>
      <c r="Q12" s="337"/>
      <c r="R12" s="337"/>
      <c r="S12" s="337"/>
      <c r="T12" s="337"/>
      <c r="U12" s="337"/>
      <c r="V12" s="337"/>
      <c r="W12" s="337"/>
      <c r="X12" s="337"/>
      <c r="Y12" s="337"/>
      <c r="Z12" s="337"/>
    </row>
    <row r="13" spans="1:26" s="336" customFormat="1" ht="3.75" customHeight="1">
      <c r="A13" s="337"/>
      <c r="P13" s="337"/>
      <c r="Q13" s="337"/>
      <c r="R13" s="337"/>
      <c r="S13" s="337"/>
      <c r="T13" s="337"/>
      <c r="U13" s="337"/>
      <c r="V13" s="337"/>
      <c r="W13" s="337"/>
      <c r="X13" s="337"/>
      <c r="Y13" s="337"/>
      <c r="Z13" s="337"/>
    </row>
    <row r="14" spans="1:26" s="336" customFormat="1" ht="15.75" customHeight="1">
      <c r="A14" s="337"/>
      <c r="B14" s="644">
        <v>12</v>
      </c>
      <c r="D14" s="742">
        <v>44085</v>
      </c>
      <c r="F14" s="1013" t="s">
        <v>218</v>
      </c>
      <c r="G14" s="1017"/>
      <c r="H14" s="1017"/>
      <c r="I14" s="1017"/>
      <c r="J14" s="1017"/>
      <c r="K14" s="1017"/>
      <c r="L14" s="1017"/>
      <c r="M14" s="1017"/>
      <c r="N14" s="1017"/>
      <c r="O14" s="1018"/>
      <c r="P14" s="337"/>
      <c r="Q14" s="337"/>
      <c r="R14" s="337"/>
      <c r="S14" s="337"/>
      <c r="T14" s="337"/>
      <c r="U14" s="337"/>
      <c r="V14" s="337"/>
      <c r="W14" s="337"/>
      <c r="X14" s="337"/>
      <c r="Y14" s="337"/>
      <c r="Z14" s="337"/>
    </row>
    <row r="15" spans="1:26" s="336" customFormat="1" ht="3.75" customHeight="1">
      <c r="A15" s="337"/>
      <c r="P15" s="337"/>
      <c r="Q15" s="337"/>
      <c r="R15" s="337"/>
      <c r="S15" s="337"/>
      <c r="T15" s="337"/>
      <c r="U15" s="337"/>
      <c r="V15" s="337"/>
      <c r="W15" s="337"/>
      <c r="X15" s="337"/>
      <c r="Y15" s="337"/>
      <c r="Z15" s="337"/>
    </row>
    <row r="16" spans="1:26" s="336" customFormat="1" ht="15" customHeight="1">
      <c r="A16" s="337"/>
      <c r="B16" s="644">
        <v>11</v>
      </c>
      <c r="D16" s="742">
        <v>44022</v>
      </c>
      <c r="F16" s="1013" t="s">
        <v>217</v>
      </c>
      <c r="G16" s="1017"/>
      <c r="H16" s="1017"/>
      <c r="I16" s="1017"/>
      <c r="J16" s="1017"/>
      <c r="K16" s="1017"/>
      <c r="L16" s="1017"/>
      <c r="M16" s="1017"/>
      <c r="N16" s="1017"/>
      <c r="O16" s="1018"/>
      <c r="P16" s="337"/>
      <c r="Q16" s="337"/>
      <c r="R16" s="337"/>
      <c r="S16" s="337"/>
      <c r="T16" s="337"/>
      <c r="U16" s="337"/>
      <c r="V16" s="337"/>
      <c r="W16" s="337"/>
      <c r="X16" s="337"/>
      <c r="Y16" s="337"/>
      <c r="Z16" s="337"/>
    </row>
    <row r="17" spans="1:26" s="336" customFormat="1" ht="3.75" customHeight="1">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row>
    <row r="18" spans="1:26" s="336" customFormat="1" ht="35.25" customHeight="1">
      <c r="A18" s="337"/>
      <c r="B18" s="644">
        <v>10</v>
      </c>
      <c r="D18" s="742">
        <v>43887</v>
      </c>
      <c r="F18" s="1013" t="s">
        <v>216</v>
      </c>
      <c r="G18" s="1017"/>
      <c r="H18" s="1017"/>
      <c r="I18" s="1017"/>
      <c r="J18" s="1017"/>
      <c r="K18" s="1017"/>
      <c r="L18" s="1017"/>
      <c r="M18" s="1017"/>
      <c r="N18" s="1017"/>
      <c r="O18" s="1018"/>
      <c r="P18" s="337"/>
      <c r="Q18" s="337"/>
      <c r="R18" s="337"/>
      <c r="S18" s="337"/>
      <c r="T18" s="337"/>
      <c r="U18" s="337"/>
      <c r="V18" s="337"/>
      <c r="W18" s="337"/>
      <c r="X18" s="337"/>
      <c r="Y18" s="337"/>
      <c r="Z18" s="337"/>
    </row>
    <row r="19" spans="1:26" s="336" customFormat="1" ht="3.75" customHeight="1">
      <c r="A19" s="337"/>
      <c r="P19" s="337"/>
      <c r="Q19" s="337"/>
      <c r="R19" s="337"/>
      <c r="S19" s="337"/>
      <c r="T19" s="337"/>
      <c r="U19" s="337"/>
      <c r="V19" s="337"/>
      <c r="W19" s="337"/>
      <c r="X19" s="337"/>
      <c r="Y19" s="337"/>
      <c r="Z19" s="337"/>
    </row>
    <row r="20" spans="1:26" s="336" customFormat="1">
      <c r="A20" s="337"/>
      <c r="B20" s="644">
        <v>9</v>
      </c>
      <c r="D20" s="357">
        <v>43607</v>
      </c>
      <c r="F20" s="1013" t="s">
        <v>213</v>
      </c>
      <c r="G20" s="1017"/>
      <c r="H20" s="1017"/>
      <c r="I20" s="1017"/>
      <c r="J20" s="1017"/>
      <c r="K20" s="1017"/>
      <c r="L20" s="1017"/>
      <c r="M20" s="1017"/>
      <c r="N20" s="1017"/>
      <c r="O20" s="1018"/>
      <c r="P20" s="337"/>
      <c r="Q20" s="337"/>
      <c r="R20" s="337"/>
      <c r="S20" s="337"/>
      <c r="T20" s="337"/>
      <c r="U20" s="337"/>
      <c r="V20" s="337"/>
      <c r="W20" s="337"/>
      <c r="X20" s="337"/>
      <c r="Y20" s="337"/>
      <c r="Z20" s="337"/>
    </row>
    <row r="21" spans="1:26" s="336" customFormat="1" ht="3.75" customHeight="1">
      <c r="A21" s="337"/>
      <c r="P21" s="337"/>
      <c r="Q21" s="337"/>
      <c r="R21" s="337"/>
      <c r="S21" s="337"/>
      <c r="T21" s="337"/>
      <c r="U21" s="337"/>
      <c r="V21" s="337"/>
      <c r="W21" s="337"/>
      <c r="X21" s="337"/>
      <c r="Y21" s="337"/>
      <c r="Z21" s="337"/>
    </row>
    <row r="22" spans="1:26" s="336" customFormat="1">
      <c r="A22" s="337"/>
      <c r="B22" s="644">
        <v>8</v>
      </c>
      <c r="D22" s="357">
        <v>43409</v>
      </c>
      <c r="F22" s="1013" t="s">
        <v>212</v>
      </c>
      <c r="G22" s="1014"/>
      <c r="H22" s="1014"/>
      <c r="I22" s="1014"/>
      <c r="J22" s="1014"/>
      <c r="K22" s="1014"/>
      <c r="L22" s="1014"/>
      <c r="M22" s="1014"/>
      <c r="N22" s="1014"/>
      <c r="O22" s="1015"/>
      <c r="P22" s="337"/>
      <c r="Q22" s="337"/>
      <c r="R22" s="337"/>
      <c r="S22" s="337"/>
      <c r="T22" s="337"/>
      <c r="U22" s="337"/>
      <c r="V22" s="337"/>
      <c r="W22" s="337"/>
      <c r="X22" s="337"/>
      <c r="Y22" s="337"/>
      <c r="Z22" s="337"/>
    </row>
    <row r="23" spans="1:26" s="336" customFormat="1" ht="3.75" customHeight="1">
      <c r="A23" s="337"/>
      <c r="P23" s="337"/>
      <c r="Q23" s="337"/>
      <c r="R23" s="337"/>
      <c r="S23" s="337"/>
      <c r="T23" s="337"/>
      <c r="U23" s="337"/>
      <c r="V23" s="337"/>
      <c r="W23" s="337"/>
      <c r="X23" s="337"/>
      <c r="Y23" s="337"/>
      <c r="Z23" s="337"/>
    </row>
    <row r="24" spans="1:26" s="336" customFormat="1" ht="51.75" customHeight="1">
      <c r="A24" s="337"/>
      <c r="B24" s="644">
        <v>7</v>
      </c>
      <c r="D24" s="357">
        <v>43402</v>
      </c>
      <c r="F24" s="1013" t="s">
        <v>207</v>
      </c>
      <c r="G24" s="1014"/>
      <c r="H24" s="1014"/>
      <c r="I24" s="1014"/>
      <c r="J24" s="1014"/>
      <c r="K24" s="1014"/>
      <c r="L24" s="1014"/>
      <c r="M24" s="1014"/>
      <c r="N24" s="1014"/>
      <c r="O24" s="1015"/>
      <c r="P24" s="337"/>
      <c r="Q24" s="337"/>
      <c r="R24" s="337"/>
      <c r="S24" s="337"/>
      <c r="T24" s="337"/>
      <c r="U24" s="337"/>
      <c r="V24" s="337"/>
      <c r="W24" s="337"/>
      <c r="X24" s="337"/>
      <c r="Y24" s="337"/>
      <c r="Z24" s="337"/>
    </row>
    <row r="25" spans="1:26" s="336" customFormat="1" ht="3.75" customHeight="1">
      <c r="A25" s="337"/>
      <c r="P25" s="337"/>
      <c r="Q25" s="337"/>
      <c r="R25" s="337"/>
      <c r="S25" s="337"/>
      <c r="T25" s="337"/>
      <c r="U25" s="337"/>
      <c r="V25" s="337"/>
      <c r="W25" s="337"/>
      <c r="X25" s="337"/>
      <c r="Y25" s="337"/>
      <c r="Z25" s="337"/>
    </row>
    <row r="26" spans="1:26" s="336" customFormat="1" ht="23.25" customHeight="1">
      <c r="A26" s="337"/>
      <c r="B26" s="644">
        <v>6</v>
      </c>
      <c r="D26" s="357">
        <v>43364</v>
      </c>
      <c r="F26" s="1013" t="s">
        <v>205</v>
      </c>
      <c r="G26" s="1014"/>
      <c r="H26" s="1014"/>
      <c r="I26" s="1014"/>
      <c r="J26" s="1014"/>
      <c r="K26" s="1014"/>
      <c r="L26" s="1014"/>
      <c r="M26" s="1014"/>
      <c r="N26" s="1014"/>
      <c r="O26" s="1015"/>
      <c r="P26" s="337"/>
      <c r="Q26" s="337"/>
      <c r="R26" s="337"/>
      <c r="S26" s="337"/>
      <c r="T26" s="337"/>
      <c r="U26" s="337"/>
      <c r="V26" s="337"/>
      <c r="W26" s="337"/>
      <c r="X26" s="337"/>
      <c r="Y26" s="337"/>
      <c r="Z26" s="337"/>
    </row>
    <row r="27" spans="1:26" s="336" customFormat="1" ht="3.75" customHeight="1">
      <c r="A27" s="337"/>
      <c r="P27" s="337"/>
      <c r="Q27" s="337"/>
      <c r="R27" s="337"/>
      <c r="S27" s="337"/>
      <c r="T27" s="337"/>
      <c r="U27" s="337"/>
      <c r="V27" s="337"/>
      <c r="W27" s="337"/>
      <c r="X27" s="337"/>
      <c r="Y27" s="337"/>
      <c r="Z27" s="337"/>
    </row>
    <row r="28" spans="1:26" s="336" customFormat="1" ht="31.15" customHeight="1">
      <c r="A28" s="337"/>
      <c r="B28" s="644">
        <v>5</v>
      </c>
      <c r="D28" s="357">
        <v>43259</v>
      </c>
      <c r="F28" s="1013" t="s">
        <v>202</v>
      </c>
      <c r="G28" s="1014"/>
      <c r="H28" s="1014"/>
      <c r="I28" s="1014"/>
      <c r="J28" s="1014"/>
      <c r="K28" s="1014"/>
      <c r="L28" s="1014"/>
      <c r="M28" s="1014"/>
      <c r="N28" s="1014"/>
      <c r="O28" s="1015"/>
      <c r="P28" s="337"/>
      <c r="Q28" s="337"/>
      <c r="R28" s="337"/>
      <c r="S28" s="337"/>
      <c r="T28" s="337"/>
      <c r="U28" s="337"/>
      <c r="V28" s="337"/>
      <c r="W28" s="337"/>
      <c r="X28" s="337"/>
      <c r="Y28" s="337"/>
      <c r="Z28" s="337"/>
    </row>
    <row r="29" spans="1:26" s="336" customFormat="1" ht="3" customHeight="1">
      <c r="A29" s="337"/>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row>
    <row r="30" spans="1:26" s="336" customFormat="1" ht="31.15" customHeight="1">
      <c r="A30" s="337"/>
      <c r="B30" s="644">
        <v>4</v>
      </c>
      <c r="D30" s="357">
        <v>43102</v>
      </c>
      <c r="F30" s="1013" t="s">
        <v>200</v>
      </c>
      <c r="G30" s="1014"/>
      <c r="H30" s="1014"/>
      <c r="I30" s="1014"/>
      <c r="J30" s="1014"/>
      <c r="K30" s="1014"/>
      <c r="L30" s="1014"/>
      <c r="M30" s="1014"/>
      <c r="N30" s="1014"/>
      <c r="O30" s="1015"/>
      <c r="P30" s="337"/>
      <c r="Q30" s="337"/>
      <c r="R30" s="337"/>
      <c r="S30" s="337"/>
      <c r="T30" s="337"/>
      <c r="U30" s="337"/>
      <c r="V30" s="337"/>
      <c r="W30" s="337"/>
      <c r="X30" s="337"/>
      <c r="Y30" s="337"/>
      <c r="Z30" s="337"/>
    </row>
    <row r="31" spans="1:26" s="336" customFormat="1" ht="3" customHeight="1">
      <c r="A31" s="337"/>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row>
    <row r="32" spans="1:26" s="336" customFormat="1" ht="31.15" customHeight="1">
      <c r="A32" s="337"/>
      <c r="B32" s="644">
        <v>3</v>
      </c>
      <c r="D32" s="357">
        <v>42838</v>
      </c>
      <c r="F32" s="1013" t="s">
        <v>199</v>
      </c>
      <c r="G32" s="1014"/>
      <c r="H32" s="1014"/>
      <c r="I32" s="1014"/>
      <c r="J32" s="1014"/>
      <c r="K32" s="1014"/>
      <c r="L32" s="1014"/>
      <c r="M32" s="1014"/>
      <c r="N32" s="1014"/>
      <c r="O32" s="1015"/>
      <c r="P32" s="337"/>
      <c r="Q32" s="337"/>
      <c r="R32" s="337"/>
      <c r="S32" s="337"/>
      <c r="T32" s="337"/>
      <c r="U32" s="337"/>
      <c r="V32" s="337"/>
      <c r="W32" s="337"/>
      <c r="X32" s="337"/>
      <c r="Y32" s="337"/>
      <c r="Z32" s="337"/>
    </row>
    <row r="33" spans="1:26" s="336" customFormat="1" ht="3.75" customHeight="1">
      <c r="A33" s="337"/>
      <c r="P33" s="337"/>
      <c r="Q33" s="337"/>
      <c r="R33" s="337"/>
      <c r="S33" s="337"/>
      <c r="T33" s="337"/>
      <c r="U33" s="337"/>
      <c r="V33" s="337"/>
      <c r="W33" s="337"/>
      <c r="X33" s="337"/>
      <c r="Y33" s="337"/>
      <c r="Z33" s="337"/>
    </row>
    <row r="34" spans="1:26" s="336" customFormat="1" ht="31.15" customHeight="1">
      <c r="A34" s="337"/>
      <c r="B34" s="644">
        <v>2</v>
      </c>
      <c r="D34" s="357">
        <v>42643</v>
      </c>
      <c r="F34" s="1013" t="s">
        <v>195</v>
      </c>
      <c r="G34" s="1014"/>
      <c r="H34" s="1014"/>
      <c r="I34" s="1014"/>
      <c r="J34" s="1014"/>
      <c r="K34" s="1014"/>
      <c r="L34" s="1014"/>
      <c r="M34" s="1014"/>
      <c r="N34" s="1014"/>
      <c r="O34" s="1015"/>
      <c r="P34" s="337"/>
      <c r="Q34" s="337"/>
      <c r="R34" s="337"/>
      <c r="S34" s="337"/>
      <c r="T34" s="337"/>
      <c r="U34" s="337"/>
      <c r="V34" s="337"/>
      <c r="W34" s="337"/>
      <c r="X34" s="337"/>
      <c r="Y34" s="337"/>
      <c r="Z34" s="337"/>
    </row>
    <row r="35" spans="1:26" s="336" customFormat="1" ht="7.5" customHeight="1">
      <c r="A35" s="337"/>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row>
    <row r="36" spans="1:26" s="336" customFormat="1">
      <c r="A36" s="337"/>
      <c r="B36" s="644">
        <v>1</v>
      </c>
      <c r="D36" s="357">
        <v>42521</v>
      </c>
      <c r="F36" s="1016" t="s">
        <v>162</v>
      </c>
      <c r="G36" s="1014"/>
      <c r="H36" s="1014"/>
      <c r="I36" s="1014"/>
      <c r="J36" s="1014"/>
      <c r="K36" s="1014"/>
      <c r="L36" s="1014"/>
      <c r="M36" s="1014"/>
      <c r="N36" s="1014"/>
      <c r="O36" s="1015"/>
      <c r="P36" s="337"/>
      <c r="Q36" s="337"/>
      <c r="R36" s="337"/>
      <c r="S36" s="337"/>
      <c r="T36" s="337"/>
      <c r="U36" s="337"/>
      <c r="V36" s="337"/>
      <c r="W36" s="337"/>
      <c r="X36" s="337"/>
      <c r="Y36" s="337"/>
      <c r="Z36" s="337"/>
    </row>
    <row r="37" spans="1:26" s="336" customFormat="1" ht="3" customHeight="1">
      <c r="A37" s="60"/>
      <c r="B37" s="75"/>
      <c r="C37" s="60"/>
      <c r="D37" s="633"/>
      <c r="E37" s="60"/>
      <c r="F37" s="634"/>
      <c r="G37" s="635"/>
      <c r="H37" s="635"/>
      <c r="I37" s="635"/>
      <c r="J37" s="635"/>
      <c r="K37" s="635"/>
      <c r="L37" s="635"/>
      <c r="M37" s="635"/>
      <c r="N37" s="635"/>
      <c r="O37" s="635"/>
      <c r="P37" s="60"/>
      <c r="Q37" s="337"/>
      <c r="R37" s="337"/>
      <c r="S37" s="337"/>
      <c r="T37" s="337"/>
      <c r="U37" s="337"/>
      <c r="V37" s="337"/>
      <c r="W37" s="337"/>
      <c r="X37" s="337"/>
      <c r="Y37" s="337"/>
      <c r="Z37" s="337"/>
    </row>
    <row r="38" spans="1:26" s="336" customFormat="1" hidden="1">
      <c r="A38" s="337"/>
      <c r="B38" s="356"/>
      <c r="D38" s="357"/>
      <c r="F38" s="1013"/>
      <c r="G38" s="1014"/>
      <c r="H38" s="1014"/>
      <c r="I38" s="1014"/>
      <c r="J38" s="1014"/>
      <c r="K38" s="1014"/>
      <c r="L38" s="1014"/>
      <c r="M38" s="1014"/>
      <c r="N38" s="1014"/>
      <c r="O38" s="1015"/>
      <c r="P38" s="337"/>
      <c r="Q38" s="337"/>
      <c r="R38" s="337"/>
      <c r="S38" s="337"/>
      <c r="T38" s="337"/>
      <c r="U38" s="337"/>
      <c r="V38" s="337"/>
      <c r="W38" s="337"/>
      <c r="X38" s="337"/>
      <c r="Y38" s="337"/>
      <c r="Z38" s="337"/>
    </row>
    <row r="39" spans="1:26" s="336" customFormat="1" ht="3.75" hidden="1" customHeight="1">
      <c r="A39" s="337"/>
      <c r="P39" s="337"/>
      <c r="Q39" s="337"/>
      <c r="R39" s="337"/>
      <c r="S39" s="337"/>
      <c r="T39" s="337"/>
      <c r="U39" s="337"/>
      <c r="V39" s="337"/>
      <c r="W39" s="337"/>
      <c r="X39" s="337"/>
      <c r="Y39" s="337"/>
      <c r="Z39" s="337"/>
    </row>
    <row r="40" spans="1:26" s="336" customFormat="1" hidden="1">
      <c r="A40" s="337"/>
      <c r="B40" s="356"/>
      <c r="D40" s="357"/>
      <c r="F40" s="1013"/>
      <c r="G40" s="1014"/>
      <c r="H40" s="1014"/>
      <c r="I40" s="1014"/>
      <c r="J40" s="1014"/>
      <c r="K40" s="1014"/>
      <c r="L40" s="1014"/>
      <c r="M40" s="1014"/>
      <c r="N40" s="1014"/>
      <c r="O40" s="1015"/>
      <c r="P40" s="337"/>
      <c r="Q40" s="337"/>
      <c r="R40" s="337"/>
      <c r="S40" s="337"/>
      <c r="T40" s="337"/>
      <c r="U40" s="337"/>
      <c r="V40" s="337"/>
      <c r="W40" s="337"/>
      <c r="X40" s="337"/>
      <c r="Y40" s="337"/>
      <c r="Z40" s="337"/>
    </row>
    <row r="41" spans="1:26" ht="3.75" hidden="1" customHeight="1"/>
    <row r="42" spans="1:26" hidden="1">
      <c r="B42" s="156"/>
      <c r="D42" s="157"/>
      <c r="F42" s="1013"/>
      <c r="G42" s="1014"/>
      <c r="H42" s="1014"/>
      <c r="I42" s="1014"/>
      <c r="J42" s="1014"/>
      <c r="K42" s="1014"/>
      <c r="L42" s="1014"/>
      <c r="M42" s="1014"/>
      <c r="N42" s="1014"/>
      <c r="O42" s="1015"/>
    </row>
    <row r="43" spans="1:26" ht="3.75" hidden="1" customHeight="1">
      <c r="B43" s="45"/>
      <c r="C43" s="45"/>
      <c r="D43" s="45"/>
      <c r="E43" s="45"/>
      <c r="F43" s="45"/>
      <c r="G43" s="45"/>
      <c r="H43" s="45"/>
      <c r="I43" s="45"/>
      <c r="J43" s="45"/>
      <c r="K43" s="45"/>
      <c r="L43" s="45"/>
      <c r="M43" s="45"/>
      <c r="N43" s="45"/>
      <c r="O43" s="45"/>
    </row>
    <row r="44" spans="1:26" hidden="1">
      <c r="B44" s="156"/>
      <c r="D44" s="157"/>
      <c r="F44" s="1013"/>
      <c r="G44" s="1014"/>
      <c r="H44" s="1014"/>
      <c r="I44" s="1014"/>
      <c r="J44" s="1014"/>
      <c r="K44" s="1014"/>
      <c r="L44" s="1014"/>
      <c r="M44" s="1014"/>
      <c r="N44" s="1014"/>
      <c r="O44" s="1015"/>
    </row>
    <row r="45" spans="1:26" ht="3.75" hidden="1" customHeight="1"/>
    <row r="46" spans="1:26" hidden="1">
      <c r="B46" s="156"/>
      <c r="D46" s="157"/>
      <c r="F46" s="1016"/>
      <c r="G46" s="1014"/>
      <c r="H46" s="1014"/>
      <c r="I46" s="1014"/>
      <c r="J46" s="1014"/>
      <c r="K46" s="1014"/>
      <c r="L46" s="1014"/>
      <c r="M46" s="1014"/>
      <c r="N46" s="1014"/>
      <c r="O46" s="1015"/>
    </row>
    <row r="47" spans="1:26" s="45" customFormat="1"/>
    <row r="48" spans="1:26" s="45" customFormat="1">
      <c r="H48" s="712"/>
    </row>
    <row r="49" spans="8:8" s="45" customFormat="1"/>
    <row r="50" spans="8:8" s="45" customFormat="1">
      <c r="H50" s="713"/>
    </row>
    <row r="51" spans="8:8" s="45" customFormat="1"/>
    <row r="52" spans="8:8" s="45" customFormat="1"/>
    <row r="53" spans="8:8" s="45" customFormat="1"/>
    <row r="54" spans="8:8" s="45" customFormat="1"/>
    <row r="55" spans="8:8" s="45" customFormat="1"/>
    <row r="56" spans="8:8" s="45" customFormat="1"/>
    <row r="57" spans="8:8" s="45" customFormat="1"/>
    <row r="58" spans="8:8" s="45" customFormat="1"/>
    <row r="59" spans="8:8" s="45" customFormat="1"/>
    <row r="60" spans="8:8" s="45" customFormat="1"/>
    <row r="61" spans="8:8" s="45" customFormat="1"/>
    <row r="62" spans="8:8" s="45" customFormat="1"/>
    <row r="63" spans="8:8" s="45" customFormat="1"/>
    <row r="64" spans="8:8" s="45" customFormat="1"/>
    <row r="65" s="45" customFormat="1"/>
    <row r="66" s="45" customFormat="1"/>
    <row r="67" s="45" customFormat="1"/>
    <row r="68" s="45" customFormat="1"/>
    <row r="69" s="45" customFormat="1"/>
    <row r="70" s="45" customFormat="1"/>
    <row r="71" s="45" customFormat="1"/>
    <row r="72" s="45" customFormat="1"/>
    <row r="73" s="45" customFormat="1"/>
    <row r="74" s="45" customFormat="1"/>
    <row r="75" s="45" customFormat="1"/>
    <row r="76" s="45" customFormat="1"/>
    <row r="77" s="45" customFormat="1"/>
    <row r="78" s="45" customFormat="1"/>
    <row r="79" s="45" customFormat="1"/>
    <row r="80" s="45" customFormat="1"/>
    <row r="81" s="45" customFormat="1"/>
    <row r="82" s="45" customFormat="1"/>
    <row r="83" s="45" customFormat="1"/>
    <row r="84" s="45" customFormat="1"/>
  </sheetData>
  <sheetProtection algorithmName="SHA-512" hashValue="cO6EV5B/7Ge8ArjbBTLIuvMQ5WrxmAz7SfeNBbJEdhlw5RyUKdJDRAJBV+0ilZVu3tmPc+GT/F4GBTbugEALIQ==" saltValue="Ykx6joSUC4nYo7Z2Ndw5yw==" spinCount="100000" sheet="1" objects="1" scenarios="1"/>
  <mergeCells count="20">
    <mergeCell ref="F22:O22"/>
    <mergeCell ref="F20:O20"/>
    <mergeCell ref="F18:O18"/>
    <mergeCell ref="B2:H2"/>
    <mergeCell ref="F14:O14"/>
    <mergeCell ref="F16:O16"/>
    <mergeCell ref="F8:O8"/>
    <mergeCell ref="F12:O12"/>
    <mergeCell ref="F46:O46"/>
    <mergeCell ref="F44:O44"/>
    <mergeCell ref="F42:O42"/>
    <mergeCell ref="F40:O40"/>
    <mergeCell ref="F38:O38"/>
    <mergeCell ref="F26:O26"/>
    <mergeCell ref="F24:O24"/>
    <mergeCell ref="F36:O36"/>
    <mergeCell ref="F34:O34"/>
    <mergeCell ref="F32:O32"/>
    <mergeCell ref="F30:O30"/>
    <mergeCell ref="F28:O28"/>
  </mergeCells>
  <pageMargins left="0.7" right="0.7" top="0.75" bottom="0.75" header="0.3" footer="0.3"/>
  <pageSetup paperSize="9" orientation="portrait" verticalDpi="598"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3">
    <tabColor rgb="FF3D6864"/>
    <pageSetUpPr fitToPage="1"/>
  </sheetPr>
  <dimension ref="A1:BB115"/>
  <sheetViews>
    <sheetView showGridLines="0" topLeftCell="B4" zoomScale="80" zoomScaleNormal="80" workbookViewId="0">
      <selection activeCell="V31" sqref="V31"/>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30"/>
      <c r="M2" s="730"/>
      <c r="N2" s="730"/>
      <c r="O2" s="730"/>
      <c r="P2" s="730"/>
      <c r="Q2" s="730"/>
      <c r="R2" s="730"/>
      <c r="S2" s="730"/>
      <c r="T2" s="730"/>
      <c r="U2" s="730"/>
      <c r="V2" s="730"/>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198</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731"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731"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743">
        <f>SUM(J9:J11)</f>
        <v>8</v>
      </c>
      <c r="J12" s="12"/>
      <c r="K12" s="355"/>
      <c r="L12" s="1"/>
      <c r="M12" s="731"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744"/>
      <c r="J13" s="92"/>
      <c r="K13" s="355"/>
      <c r="L13" s="1"/>
      <c r="M13" s="731"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745"/>
      <c r="J14" s="9"/>
      <c r="K14" s="355"/>
      <c r="L14" s="1"/>
      <c r="M14" s="731" t="s">
        <v>22</v>
      </c>
      <c r="N14" s="67"/>
      <c r="O14" s="664"/>
      <c r="P14" s="64">
        <v>2</v>
      </c>
      <c r="Q14" s="67"/>
      <c r="R14" s="111" t="s">
        <v>49</v>
      </c>
      <c r="S14" s="67"/>
      <c r="T14" s="343">
        <f t="shared" si="0"/>
        <v>2</v>
      </c>
      <c r="U14" s="67"/>
      <c r="V14" s="109" t="s">
        <v>49</v>
      </c>
      <c r="W14" s="18">
        <f t="shared" si="1"/>
        <v>2</v>
      </c>
      <c r="X14" s="82"/>
      <c r="Y14" s="82"/>
      <c r="Z14" s="81"/>
      <c r="AA14" s="133">
        <f>SUM(K38:K44)</f>
        <v>5</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731"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731"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731"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731"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731"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746"/>
      <c r="J20" s="9"/>
      <c r="K20" s="354"/>
      <c r="M20" s="731"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746"/>
      <c r="J21" s="9"/>
      <c r="K21" s="354"/>
      <c r="M21" s="731"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746"/>
      <c r="J22" s="9"/>
      <c r="K22" s="354"/>
      <c r="M22" s="731"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746"/>
      <c r="J23" s="9"/>
      <c r="K23" s="354"/>
      <c r="M23" s="731" t="s">
        <v>59</v>
      </c>
      <c r="N23" s="67"/>
      <c r="O23" s="664"/>
      <c r="P23" s="64">
        <v>0.5</v>
      </c>
      <c r="Q23" s="67"/>
      <c r="R23" s="111" t="s">
        <v>49</v>
      </c>
      <c r="S23" s="67"/>
      <c r="T23" s="343">
        <f t="shared" si="0"/>
        <v>0.5</v>
      </c>
      <c r="U23" s="67"/>
      <c r="V23" s="109" t="s">
        <v>49</v>
      </c>
      <c r="W23" s="18">
        <f t="shared" si="1"/>
        <v>0.5</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743">
        <f>MAX(J15:J19)</f>
        <v>12</v>
      </c>
      <c r="J24" s="9"/>
      <c r="K24" s="354"/>
      <c r="M24" s="731"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745"/>
      <c r="J25" s="9"/>
      <c r="K25" s="354"/>
      <c r="M25" s="731"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731"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110" t="s">
        <v>49</v>
      </c>
      <c r="W28" s="18">
        <f t="shared" ref="W28:W34" si="3">IF(V28="Y", T28, 0)</f>
        <v>2</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110" t="s">
        <v>49</v>
      </c>
      <c r="W29" s="18">
        <f t="shared" si="3"/>
        <v>1</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743">
        <f>SUM(J26:J28)</f>
        <v>10</v>
      </c>
      <c r="J30" s="9"/>
      <c r="K30" s="354"/>
      <c r="M30" s="658" t="s">
        <v>17</v>
      </c>
      <c r="N30" s="67"/>
      <c r="O30" s="665"/>
      <c r="P30" s="64">
        <v>1</v>
      </c>
      <c r="Q30" s="67"/>
      <c r="R30" s="111" t="s">
        <v>49</v>
      </c>
      <c r="S30" s="67"/>
      <c r="T30" s="343">
        <f t="shared" si="2"/>
        <v>1</v>
      </c>
      <c r="U30" s="67"/>
      <c r="V30" s="110"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745"/>
      <c r="J31" s="9"/>
      <c r="K31" s="354"/>
      <c r="M31" s="658" t="s">
        <v>19</v>
      </c>
      <c r="N31" s="67"/>
      <c r="O31" s="665"/>
      <c r="P31" s="64">
        <v>1</v>
      </c>
      <c r="Q31" s="67"/>
      <c r="R31" s="111" t="s">
        <v>49</v>
      </c>
      <c r="S31" s="67"/>
      <c r="T31" s="343">
        <f t="shared" si="2"/>
        <v>1</v>
      </c>
      <c r="U31" s="67"/>
      <c r="V31" s="110" t="s">
        <v>49</v>
      </c>
      <c r="W31" s="18">
        <f t="shared" si="3"/>
        <v>1</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555" t="s">
        <v>50</v>
      </c>
      <c r="J32" s="9">
        <f>IF(I32="Y",G32,0)</f>
        <v>0</v>
      </c>
      <c r="K32" s="354">
        <f>IF(I32="Y",1,0)</f>
        <v>0</v>
      </c>
      <c r="M32" s="658" t="s">
        <v>18</v>
      </c>
      <c r="N32" s="67"/>
      <c r="O32" s="665"/>
      <c r="P32" s="64">
        <v>1</v>
      </c>
      <c r="Q32" s="67"/>
      <c r="R32" s="111" t="s">
        <v>49</v>
      </c>
      <c r="S32" s="67"/>
      <c r="T32" s="343">
        <f t="shared" si="2"/>
        <v>1</v>
      </c>
      <c r="U32" s="67"/>
      <c r="V32" s="110" t="s">
        <v>49</v>
      </c>
      <c r="W32" s="18">
        <f t="shared" si="3"/>
        <v>1</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204</v>
      </c>
      <c r="D33" s="866"/>
      <c r="E33" s="96">
        <v>2.5</v>
      </c>
      <c r="F33" s="76"/>
      <c r="G33" s="339">
        <f>E33*$A$31</f>
        <v>5</v>
      </c>
      <c r="H33" s="76"/>
      <c r="I33" s="109" t="s">
        <v>49</v>
      </c>
      <c r="J33" s="9">
        <f>IF(I33="Y",G33,0)</f>
        <v>5</v>
      </c>
      <c r="K33" s="354">
        <f>IF(I33="Y",1,0)</f>
        <v>1</v>
      </c>
      <c r="M33" s="658" t="s">
        <v>26</v>
      </c>
      <c r="N33" s="67"/>
      <c r="O33" s="665"/>
      <c r="P33" s="64">
        <v>1</v>
      </c>
      <c r="Q33" s="67"/>
      <c r="R33" s="111" t="s">
        <v>49</v>
      </c>
      <c r="S33" s="67"/>
      <c r="T33" s="343">
        <f t="shared" si="2"/>
        <v>1</v>
      </c>
      <c r="U33" s="67"/>
      <c r="V33" s="110" t="s">
        <v>49</v>
      </c>
      <c r="W33" s="18">
        <f t="shared" si="3"/>
        <v>1</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731" t="s">
        <v>16</v>
      </c>
      <c r="N34" s="67"/>
      <c r="O34" s="664"/>
      <c r="P34" s="64">
        <v>0.5</v>
      </c>
      <c r="Q34" s="67"/>
      <c r="R34" s="111" t="s">
        <v>49</v>
      </c>
      <c r="S34" s="67"/>
      <c r="T34" s="343">
        <f t="shared" si="2"/>
        <v>0.5</v>
      </c>
      <c r="U34" s="67"/>
      <c r="V34" s="110" t="s">
        <v>49</v>
      </c>
      <c r="W34" s="18">
        <f t="shared" si="3"/>
        <v>0.5</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747">
        <f>SUM(J32:J34)</f>
        <v>10</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745"/>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745"/>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30</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1</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66" t="s">
        <v>167</v>
      </c>
      <c r="D44" s="866"/>
      <c r="E44" s="96">
        <v>5</v>
      </c>
      <c r="F44" s="76"/>
      <c r="G44" s="339">
        <v>4</v>
      </c>
      <c r="H44" s="76"/>
      <c r="I44" s="109" t="s">
        <v>49</v>
      </c>
      <c r="J44" s="9">
        <f t="shared" si="4"/>
        <v>4</v>
      </c>
      <c r="K44" s="354">
        <f t="shared" si="5"/>
        <v>1</v>
      </c>
      <c r="M44" s="732"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747">
        <f>SUM(J38:J44)</f>
        <v>20</v>
      </c>
      <c r="J45" s="10"/>
      <c r="K45" s="354"/>
      <c r="M45" s="852" t="s">
        <v>62</v>
      </c>
      <c r="N45" s="71"/>
      <c r="O45" s="854" t="str">
        <f>IF(AA23=0,0,VLOOKUP(O41,Lookups!A2:C10,IF(O44="Industrial",2,3),TRUE))</f>
        <v>5 + Exemplary</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748"/>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74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44"/>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70</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133</v>
      </c>
      <c r="D58" s="4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80"/>
      <c r="D59" s="881"/>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82" t="s">
        <v>134</v>
      </c>
      <c r="H66" s="883"/>
      <c r="I66" s="883"/>
      <c r="J66" s="883"/>
      <c r="K66" s="884"/>
      <c r="L66" s="686"/>
      <c r="M66" s="687"/>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622"/>
      <c r="H67" s="174"/>
      <c r="I67" s="174"/>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82" t="s">
        <v>134</v>
      </c>
      <c r="H68" s="883"/>
      <c r="I68" s="883"/>
      <c r="J68" s="883"/>
      <c r="K68" s="884"/>
      <c r="L68" s="688"/>
      <c r="M68" s="689"/>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82" t="s">
        <v>134</v>
      </c>
      <c r="H69" s="883"/>
      <c r="I69" s="883"/>
      <c r="J69" s="883"/>
      <c r="K69" s="884"/>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82" t="s">
        <v>134</v>
      </c>
      <c r="H70" s="883"/>
      <c r="I70" s="883"/>
      <c r="J70" s="883"/>
      <c r="K70" s="884"/>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82" t="s">
        <v>134</v>
      </c>
      <c r="H71" s="883"/>
      <c r="I71" s="883"/>
      <c r="J71" s="883"/>
      <c r="K71" s="884"/>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82"/>
      <c r="H72" s="883"/>
      <c r="I72" s="883"/>
      <c r="J72" s="883"/>
      <c r="K72" s="884"/>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389"/>
      <c r="H73" s="389"/>
      <c r="I73" s="389"/>
      <c r="J73" s="389"/>
      <c r="K73" s="482"/>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oUw/5UI7CNJQ1FGDeJqZ1ACyPOW8qcWoogOqOFfdgDw6vW2Qfe2SHXd4PNK0usoRhlqtBl77x5TZQO2XQmJLHw==" saltValue="w/kmdAel0zQLrylCIJMFIw==" spinCount="100000" sheet="1" objects="1" scenarios="1"/>
  <mergeCells count="65">
    <mergeCell ref="G66:K66"/>
    <mergeCell ref="C71:D71"/>
    <mergeCell ref="G71:K71"/>
    <mergeCell ref="C72:D72"/>
    <mergeCell ref="G72:K72"/>
    <mergeCell ref="C68:D68"/>
    <mergeCell ref="G68:K68"/>
    <mergeCell ref="C69:D69"/>
    <mergeCell ref="G69:K69"/>
    <mergeCell ref="C70:D70"/>
    <mergeCell ref="G70:K70"/>
    <mergeCell ref="C67:D67"/>
    <mergeCell ref="C50:D50"/>
    <mergeCell ref="C57:D57"/>
    <mergeCell ref="C59:D59"/>
    <mergeCell ref="C60:D60"/>
    <mergeCell ref="C61:D61"/>
    <mergeCell ref="C62:D62"/>
    <mergeCell ref="C63:D63"/>
    <mergeCell ref="C64:D64"/>
    <mergeCell ref="C65:D65"/>
    <mergeCell ref="C66:D66"/>
    <mergeCell ref="M45:M46"/>
    <mergeCell ref="O45:V46"/>
    <mergeCell ref="O47:V47"/>
    <mergeCell ref="C48:D48"/>
    <mergeCell ref="M48:V49"/>
    <mergeCell ref="C49:D49"/>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C2:I2"/>
    <mergeCell ref="C5:V5"/>
    <mergeCell ref="O6:O7"/>
    <mergeCell ref="AA9:AB9"/>
    <mergeCell ref="C11:D11"/>
  </mergeCells>
  <dataValidations count="9">
    <dataValidation type="list" allowBlank="1" showInputMessage="1" showErrorMessage="1" sqref="V10:V26 I38:I40 I26:I28 I9:I11 I15:I19 I42:I44 R28:R34 R36:R37 V36:V37 R10:R26 I62:I65 I32:I34 I48:I50 V28:V34" xr:uid="{00000000-0002-0000-0300-000000000000}">
      <formula1>"Y, N"</formula1>
    </dataValidation>
    <dataValidation type="list" allowBlank="1" showInputMessage="1" showErrorMessage="1" sqref="N44:V44" xr:uid="{00000000-0002-0000-0300-000001000000}">
      <formula1>"Industrial, All others"</formula1>
    </dataValidation>
    <dataValidation allowBlank="1" showInputMessage="1" showErrorMessage="1" promptTitle="ISO 21930:2007" prompt="Sustainability in building construction- Environmental declaration of building products, BSi" sqref="C42:D42" xr:uid="{00000000-0002-0000-03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300-000003000000}"/>
    <dataValidation allowBlank="1" showInputMessage="1" showErrorMessage="1" promptTitle="EN 15978:2011" prompt="Sustainability of construction works - assessment of environmental performance of buildings - calculation method, BSi" sqref="C28" xr:uid="{00000000-0002-0000-0300-000004000000}"/>
    <dataValidation allowBlank="1" showInputMessage="1" showErrorMessage="1" promptTitle="EN 15804:2012" prompt="Sustainability of construction works - Environmental product declarations - core rules for the product category of construction products, BSi" sqref="C43:D43" xr:uid="{00000000-0002-0000-0300-000005000000}"/>
    <dataValidation allowBlank="1" showErrorMessage="1" promptTitle="CEN/TR 15941:2010" prompt="Sustainability of construction works - Environmental product declarations - Methodology for selection and use of generic data, BSi" sqref="C33:D33" xr:uid="{00000000-0002-0000-0300-000006000000}"/>
    <dataValidation allowBlank="1" showErrorMessage="1" sqref="C50:D50" xr:uid="{00000000-0002-0000-0300-000007000000}"/>
    <dataValidation allowBlank="1" showErrorMessage="1" promptTitle="EN 15804:2012" prompt="Sustainability of construction works - Environmental product declarations - core rules for the product category of construction products, BSi" sqref="C44:D44" xr:uid="{00000000-0002-0000-03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rgb="FF3D6864"/>
    <pageSetUpPr fitToPage="1"/>
  </sheetPr>
  <dimension ref="A1:BB115"/>
  <sheetViews>
    <sheetView showGridLines="0" topLeftCell="B1" zoomScale="80" zoomScaleNormal="80" workbookViewId="0">
      <selection activeCell="AJ37" sqref="AJ37"/>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26"/>
      <c r="M2" s="726"/>
      <c r="N2" s="726"/>
      <c r="O2" s="726"/>
      <c r="P2" s="726"/>
      <c r="Q2" s="726"/>
      <c r="R2" s="726"/>
      <c r="S2" s="726"/>
      <c r="T2" s="726"/>
      <c r="U2" s="726"/>
      <c r="V2" s="726"/>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198</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727"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727"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727"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727"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727" t="s">
        <v>22</v>
      </c>
      <c r="N14" s="67"/>
      <c r="O14" s="664"/>
      <c r="P14" s="64">
        <v>2</v>
      </c>
      <c r="Q14" s="67"/>
      <c r="R14" s="111" t="s">
        <v>49</v>
      </c>
      <c r="S14" s="67"/>
      <c r="T14" s="343">
        <f t="shared" si="0"/>
        <v>2</v>
      </c>
      <c r="U14" s="67"/>
      <c r="V14" s="109" t="s">
        <v>49</v>
      </c>
      <c r="W14" s="18">
        <f t="shared" si="1"/>
        <v>2</v>
      </c>
      <c r="X14" s="82"/>
      <c r="Y14" s="82"/>
      <c r="Z14" s="81"/>
      <c r="AA14" s="133">
        <f>SUM(K38:K44)</f>
        <v>5</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727"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727"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727"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727"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727"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727"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727"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727"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727" t="s">
        <v>59</v>
      </c>
      <c r="N23" s="67"/>
      <c r="O23" s="664"/>
      <c r="P23" s="64">
        <v>0.5</v>
      </c>
      <c r="Q23" s="67"/>
      <c r="R23" s="111" t="s">
        <v>49</v>
      </c>
      <c r="S23" s="67"/>
      <c r="T23" s="343">
        <f t="shared" si="0"/>
        <v>0.5</v>
      </c>
      <c r="U23" s="67"/>
      <c r="V23" s="109" t="s">
        <v>49</v>
      </c>
      <c r="W23" s="18">
        <f t="shared" si="1"/>
        <v>0.5</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727"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727"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727"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745"/>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642" t="s">
        <v>49</v>
      </c>
      <c r="W28" s="18">
        <f t="shared" ref="W28:W34" si="3">IF(V28="Y", T28, 0)</f>
        <v>2</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110" t="s">
        <v>49</v>
      </c>
      <c r="W29" s="18">
        <f t="shared" si="3"/>
        <v>1</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642"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745"/>
      <c r="J31" s="9"/>
      <c r="K31" s="354"/>
      <c r="M31" s="658" t="s">
        <v>19</v>
      </c>
      <c r="N31" s="67"/>
      <c r="O31" s="665"/>
      <c r="P31" s="64">
        <v>1</v>
      </c>
      <c r="Q31" s="67"/>
      <c r="R31" s="111" t="s">
        <v>49</v>
      </c>
      <c r="S31" s="67"/>
      <c r="T31" s="343">
        <f t="shared" si="2"/>
        <v>1</v>
      </c>
      <c r="U31" s="67"/>
      <c r="V31" s="110" t="s">
        <v>49</v>
      </c>
      <c r="W31" s="18">
        <f t="shared" si="3"/>
        <v>1</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50</v>
      </c>
      <c r="J32" s="9">
        <f>IF(I32="Y",G32,0)</f>
        <v>0</v>
      </c>
      <c r="K32" s="354">
        <f>IF(I32="Y",1,0)</f>
        <v>0</v>
      </c>
      <c r="M32" s="658" t="s">
        <v>18</v>
      </c>
      <c r="N32" s="67"/>
      <c r="O32" s="665"/>
      <c r="P32" s="64">
        <v>1</v>
      </c>
      <c r="Q32" s="67"/>
      <c r="R32" s="111" t="s">
        <v>49</v>
      </c>
      <c r="S32" s="67"/>
      <c r="T32" s="343">
        <f t="shared" si="2"/>
        <v>1</v>
      </c>
      <c r="U32" s="67"/>
      <c r="V32" s="642" t="s">
        <v>49</v>
      </c>
      <c r="W32" s="18">
        <f t="shared" si="3"/>
        <v>1</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203</v>
      </c>
      <c r="D33" s="866"/>
      <c r="E33" s="96">
        <v>2.5</v>
      </c>
      <c r="F33" s="76"/>
      <c r="G33" s="339">
        <f>E33*$A$31</f>
        <v>5</v>
      </c>
      <c r="H33" s="76"/>
      <c r="I33" s="109" t="s">
        <v>49</v>
      </c>
      <c r="J33" s="9">
        <f>IF(I33="Y",G33,0)</f>
        <v>5</v>
      </c>
      <c r="K33" s="354">
        <f>IF(I33="Y",1,0)</f>
        <v>1</v>
      </c>
      <c r="M33" s="658" t="s">
        <v>26</v>
      </c>
      <c r="N33" s="67"/>
      <c r="O33" s="665"/>
      <c r="P33" s="64">
        <v>1</v>
      </c>
      <c r="Q33" s="67"/>
      <c r="R33" s="111" t="s">
        <v>49</v>
      </c>
      <c r="S33" s="67"/>
      <c r="T33" s="343">
        <f t="shared" si="2"/>
        <v>1</v>
      </c>
      <c r="U33" s="67"/>
      <c r="V33" s="642" t="s">
        <v>49</v>
      </c>
      <c r="W33" s="18">
        <f t="shared" si="3"/>
        <v>1</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727" t="s">
        <v>16</v>
      </c>
      <c r="N34" s="67"/>
      <c r="O34" s="664"/>
      <c r="P34" s="64">
        <v>0.5</v>
      </c>
      <c r="Q34" s="67"/>
      <c r="R34" s="111" t="s">
        <v>49</v>
      </c>
      <c r="S34" s="67"/>
      <c r="T34" s="343">
        <f t="shared" si="2"/>
        <v>0.5</v>
      </c>
      <c r="U34" s="67"/>
      <c r="V34" s="642" t="s">
        <v>49</v>
      </c>
      <c r="W34" s="18">
        <f t="shared" si="3"/>
        <v>0.5</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10</v>
      </c>
      <c r="J35" s="10"/>
      <c r="K35" s="354"/>
      <c r="M35" s="73" t="s">
        <v>32</v>
      </c>
      <c r="N35" s="55"/>
      <c r="O35" s="55"/>
      <c r="P35" s="55"/>
      <c r="Q35" s="55"/>
      <c r="R35" s="74"/>
      <c r="S35" s="55"/>
      <c r="T35" s="75"/>
      <c r="U35" s="55"/>
      <c r="V35" s="746"/>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745"/>
      <c r="J36" s="9"/>
      <c r="K36" s="354"/>
      <c r="M36" s="658" t="s">
        <v>30</v>
      </c>
      <c r="N36" s="67"/>
      <c r="O36" s="665"/>
      <c r="P36" s="64">
        <v>1</v>
      </c>
      <c r="Q36" s="67"/>
      <c r="R36" s="111" t="s">
        <v>49</v>
      </c>
      <c r="S36" s="67"/>
      <c r="T36" s="343">
        <f>IF(R36="Y",P36*$L$8,"")</f>
        <v>1</v>
      </c>
      <c r="U36" s="67"/>
      <c r="V36" s="565" t="s">
        <v>50</v>
      </c>
      <c r="W36" s="18">
        <f>IF(V36="Y", T36, 0)</f>
        <v>0</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745"/>
      <c r="J37" s="9"/>
      <c r="K37" s="354"/>
      <c r="M37" s="658" t="s">
        <v>31</v>
      </c>
      <c r="N37" s="65"/>
      <c r="O37" s="665"/>
      <c r="P37" s="64">
        <v>0.5</v>
      </c>
      <c r="Q37" s="65"/>
      <c r="R37" s="111" t="s">
        <v>49</v>
      </c>
      <c r="S37" s="65"/>
      <c r="T37" s="343">
        <f>IF(R37="Y",P37*$L$8,"")</f>
        <v>0.5</v>
      </c>
      <c r="U37" s="65"/>
      <c r="V37" s="565" t="s">
        <v>50</v>
      </c>
      <c r="W37" s="18">
        <f>IF(V37="Y", T37, 0)</f>
        <v>0</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28.5</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0.98499999999999999</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66" t="s">
        <v>167</v>
      </c>
      <c r="D44" s="866"/>
      <c r="E44" s="96">
        <v>5</v>
      </c>
      <c r="F44" s="76"/>
      <c r="G44" s="339">
        <v>4</v>
      </c>
      <c r="H44" s="76"/>
      <c r="I44" s="109" t="s">
        <v>49</v>
      </c>
      <c r="J44" s="9">
        <f t="shared" si="4"/>
        <v>4</v>
      </c>
      <c r="K44" s="354">
        <f t="shared" si="5"/>
        <v>1</v>
      </c>
      <c r="M44" s="728"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20</v>
      </c>
      <c r="J45" s="10"/>
      <c r="K45" s="354"/>
      <c r="M45" s="852" t="s">
        <v>62</v>
      </c>
      <c r="N45" s="71"/>
      <c r="O45" s="854" t="str">
        <f>IF(AA23=0,0,VLOOKUP(O41,Lookups!A2:C10,IF(O44="Industrial",2,3),TRUE))</f>
        <v>5 + Exemplary</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748"/>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74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70</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133</v>
      </c>
      <c r="D58" s="4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80"/>
      <c r="D59" s="881"/>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82" t="s">
        <v>134</v>
      </c>
      <c r="H66" s="883"/>
      <c r="I66" s="883"/>
      <c r="J66" s="883"/>
      <c r="K66" s="884"/>
      <c r="L66" s="686"/>
      <c r="M66" s="687"/>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622"/>
      <c r="H67" s="174"/>
      <c r="I67" s="174"/>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82" t="s">
        <v>134</v>
      </c>
      <c r="H68" s="883"/>
      <c r="I68" s="883"/>
      <c r="J68" s="883"/>
      <c r="K68" s="884"/>
      <c r="L68" s="688"/>
      <c r="M68" s="689"/>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82" t="s">
        <v>134</v>
      </c>
      <c r="H69" s="883"/>
      <c r="I69" s="883"/>
      <c r="J69" s="883"/>
      <c r="K69" s="884"/>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82" t="s">
        <v>134</v>
      </c>
      <c r="H70" s="883"/>
      <c r="I70" s="883"/>
      <c r="J70" s="883"/>
      <c r="K70" s="884"/>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82" t="s">
        <v>134</v>
      </c>
      <c r="H71" s="883"/>
      <c r="I71" s="883"/>
      <c r="J71" s="883"/>
      <c r="K71" s="884"/>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82"/>
      <c r="H72" s="883"/>
      <c r="I72" s="883"/>
      <c r="J72" s="883"/>
      <c r="K72" s="884"/>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389"/>
      <c r="H73" s="389"/>
      <c r="I73" s="389"/>
      <c r="J73" s="389"/>
      <c r="K73" s="482"/>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EGmuaxDAYu2VInbqc2JidmkWuygAXvLO2zenhQeBO8W3DT5UIWytaYtDOq8KsubGL3NxnEziAtRryBR/wm/A2A==" saltValue="FnOSb2EocMl/xF7ib523Wg==" spinCount="100000" sheet="1" objects="1" scenarios="1"/>
  <mergeCells count="65">
    <mergeCell ref="G66:K66"/>
    <mergeCell ref="C71:D71"/>
    <mergeCell ref="G71:K71"/>
    <mergeCell ref="C72:D72"/>
    <mergeCell ref="G72:K72"/>
    <mergeCell ref="C68:D68"/>
    <mergeCell ref="G68:K68"/>
    <mergeCell ref="C69:D69"/>
    <mergeCell ref="G69:K69"/>
    <mergeCell ref="C70:D70"/>
    <mergeCell ref="G70:K70"/>
    <mergeCell ref="C67:D67"/>
    <mergeCell ref="C50:D50"/>
    <mergeCell ref="C57:D57"/>
    <mergeCell ref="C59:D59"/>
    <mergeCell ref="C60:D60"/>
    <mergeCell ref="C61:D61"/>
    <mergeCell ref="C62:D62"/>
    <mergeCell ref="C63:D63"/>
    <mergeCell ref="C64:D64"/>
    <mergeCell ref="C65:D65"/>
    <mergeCell ref="C66:D66"/>
    <mergeCell ref="M45:M46"/>
    <mergeCell ref="O45:V46"/>
    <mergeCell ref="O47:V47"/>
    <mergeCell ref="C48:D48"/>
    <mergeCell ref="M48:V49"/>
    <mergeCell ref="C49:D49"/>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C2:I2"/>
    <mergeCell ref="C5:V5"/>
    <mergeCell ref="O6:O7"/>
    <mergeCell ref="AA9:AB9"/>
    <mergeCell ref="C11:D11"/>
  </mergeCells>
  <dataValidations count="9">
    <dataValidation allowBlank="1" showErrorMessage="1" promptTitle="EN 15804:2012" prompt="Sustainability of construction works - Environmental product declarations - core rules for the product category of construction products, BSi" sqref="C44:D44" xr:uid="{00000000-0002-0000-0400-000000000000}"/>
    <dataValidation allowBlank="1" showErrorMessage="1" sqref="C50:D50" xr:uid="{00000000-0002-0000-0400-000001000000}"/>
    <dataValidation allowBlank="1" showErrorMessage="1" promptTitle="CEN/TR 15941:2010" prompt="Sustainability of construction works - Environmental product declarations - Methodology for selection and use of generic data, BSi" sqref="C33:D33" xr:uid="{00000000-0002-0000-0400-000002000000}"/>
    <dataValidation allowBlank="1" showInputMessage="1" showErrorMessage="1" promptTitle="EN 15804:2012" prompt="Sustainability of construction works - Environmental product declarations - core rules for the product category of construction products, BSi" sqref="C43:D43" xr:uid="{00000000-0002-0000-0400-000003000000}"/>
    <dataValidation allowBlank="1" showInputMessage="1" showErrorMessage="1" promptTitle="EN 15978:2011" prompt="Sustainability of construction works - assessment of environmental performance of buildings - calculation method, BSi" sqref="C28" xr:uid="{00000000-0002-0000-0400-000004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400-000005000000}"/>
    <dataValidation allowBlank="1" showInputMessage="1" showErrorMessage="1" promptTitle="ISO 21930:2007" prompt="Sustainability in building construction- Environmental declaration of building products, BSi" sqref="C42:D42" xr:uid="{00000000-0002-0000-0400-000006000000}"/>
    <dataValidation type="list" allowBlank="1" showInputMessage="1" showErrorMessage="1" sqref="N44:V44" xr:uid="{00000000-0002-0000-0400-000007000000}">
      <formula1>"Industrial, All others"</formula1>
    </dataValidation>
    <dataValidation type="list" allowBlank="1" showInputMessage="1" showErrorMessage="1" sqref="V10:V26 I38:I40 I26:I28 I9:I11 I15:I19 I42:I44 R28:R34 R36:R37 V36:V37 R10:R26 I62:I65 I32:I34 I48:I50 V28:V34" xr:uid="{00000000-0002-0000-0400-000008000000}">
      <formula1>"Y, N"</formula1>
    </dataValidation>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tabColor rgb="FF3D6864"/>
    <pageSetUpPr fitToPage="1"/>
  </sheetPr>
  <dimension ref="A1:BB115"/>
  <sheetViews>
    <sheetView showGridLines="0" topLeftCell="B34" zoomScale="80" zoomScaleNormal="80" workbookViewId="0">
      <selection activeCell="AI38" sqref="AI38"/>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21"/>
      <c r="M2" s="721"/>
      <c r="N2" s="721"/>
      <c r="O2" s="721"/>
      <c r="P2" s="721"/>
      <c r="Q2" s="721"/>
      <c r="R2" s="721"/>
      <c r="S2" s="721"/>
      <c r="T2" s="721"/>
      <c r="U2" s="721"/>
      <c r="V2" s="721"/>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163</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722"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722"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722"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722"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722" t="s">
        <v>22</v>
      </c>
      <c r="N14" s="67"/>
      <c r="O14" s="664"/>
      <c r="P14" s="64">
        <v>2</v>
      </c>
      <c r="Q14" s="67"/>
      <c r="R14" s="111" t="s">
        <v>49</v>
      </c>
      <c r="S14" s="67"/>
      <c r="T14" s="343">
        <f t="shared" si="0"/>
        <v>2</v>
      </c>
      <c r="U14" s="67"/>
      <c r="V14" s="109" t="s">
        <v>49</v>
      </c>
      <c r="W14" s="18">
        <f t="shared" si="1"/>
        <v>2</v>
      </c>
      <c r="X14" s="82"/>
      <c r="Y14" s="82"/>
      <c r="Z14" s="81"/>
      <c r="AA14" s="133">
        <f>SUM(K38:K44)</f>
        <v>5</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722"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722"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722"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722"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722"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722"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722"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722"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722" t="s">
        <v>59</v>
      </c>
      <c r="N23" s="67"/>
      <c r="O23" s="664"/>
      <c r="P23" s="64">
        <v>0.5</v>
      </c>
      <c r="Q23" s="67"/>
      <c r="R23" s="111" t="s">
        <v>49</v>
      </c>
      <c r="S23" s="67"/>
      <c r="T23" s="343">
        <f t="shared" si="0"/>
        <v>0.5</v>
      </c>
      <c r="U23" s="67"/>
      <c r="V23" s="555" t="s">
        <v>50</v>
      </c>
      <c r="W23" s="18">
        <f t="shared" si="1"/>
        <v>0</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722"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722"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722"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745"/>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565" t="s">
        <v>50</v>
      </c>
      <c r="W28" s="18">
        <f t="shared" ref="W28:W34" si="3">IF(V28="Y", T28, 0)</f>
        <v>0</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745"/>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49</v>
      </c>
      <c r="J32" s="9">
        <f>IF(I32="Y",G32,0)</f>
        <v>0</v>
      </c>
      <c r="K32" s="354">
        <f>IF(I32="Y",1,0)</f>
        <v>1</v>
      </c>
      <c r="M32" s="658" t="s">
        <v>18</v>
      </c>
      <c r="N32" s="67"/>
      <c r="O32" s="665"/>
      <c r="P32" s="64">
        <v>1</v>
      </c>
      <c r="Q32" s="67"/>
      <c r="R32" s="111" t="s">
        <v>49</v>
      </c>
      <c r="S32" s="67"/>
      <c r="T32" s="343">
        <f t="shared" si="2"/>
        <v>1</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109" t="s">
        <v>50</v>
      </c>
      <c r="J33" s="9">
        <f>IF(I33="Y",G33,0)</f>
        <v>0</v>
      </c>
      <c r="K33" s="354">
        <f>IF(I33="Y",1,0)</f>
        <v>0</v>
      </c>
      <c r="M33" s="658" t="s">
        <v>26</v>
      </c>
      <c r="N33" s="67"/>
      <c r="O33" s="665"/>
      <c r="P33" s="64">
        <v>1</v>
      </c>
      <c r="Q33" s="67"/>
      <c r="R33" s="111" t="s">
        <v>49</v>
      </c>
      <c r="S33" s="67"/>
      <c r="T33" s="343">
        <f t="shared" si="2"/>
        <v>1</v>
      </c>
      <c r="U33" s="67"/>
      <c r="V33" s="565" t="s">
        <v>50</v>
      </c>
      <c r="W33" s="18">
        <f t="shared" si="3"/>
        <v>0</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722" t="s">
        <v>16</v>
      </c>
      <c r="N34" s="67"/>
      <c r="O34" s="664"/>
      <c r="P34" s="64">
        <v>0.5</v>
      </c>
      <c r="Q34" s="67"/>
      <c r="R34" s="111" t="s">
        <v>49</v>
      </c>
      <c r="S34" s="67"/>
      <c r="T34" s="343">
        <f t="shared" si="2"/>
        <v>0.5</v>
      </c>
      <c r="U34" s="67"/>
      <c r="V34" s="565" t="s">
        <v>50</v>
      </c>
      <c r="W34" s="18">
        <f t="shared" si="3"/>
        <v>0</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5</v>
      </c>
      <c r="J35" s="10"/>
      <c r="K35" s="354"/>
      <c r="M35" s="73" t="s">
        <v>32</v>
      </c>
      <c r="N35" s="55"/>
      <c r="O35" s="55"/>
      <c r="P35" s="55"/>
      <c r="Q35" s="55"/>
      <c r="R35" s="74"/>
      <c r="S35" s="55"/>
      <c r="T35" s="75"/>
      <c r="U35" s="55"/>
      <c r="V35" s="746"/>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75"/>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75"/>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22</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0.87</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49</v>
      </c>
      <c r="J44" s="9">
        <f t="shared" si="4"/>
        <v>4</v>
      </c>
      <c r="K44" s="354">
        <f t="shared" si="5"/>
        <v>1</v>
      </c>
      <c r="M44" s="720"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20</v>
      </c>
      <c r="J45" s="10"/>
      <c r="K45" s="354"/>
      <c r="M45" s="852" t="s">
        <v>62</v>
      </c>
      <c r="N45" s="71"/>
      <c r="O45" s="854" t="str">
        <f>IF(AA23=0,0,VLOOKUP(O41,Lookups!A2:C10,IF(O44="Industrial",2,3),TRUE))</f>
        <v>5 + Exemplary</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615"/>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7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08" t="s">
        <v>194</v>
      </c>
      <c r="N48" s="808"/>
      <c r="O48" s="808"/>
      <c r="P48" s="808"/>
      <c r="Q48" s="808"/>
      <c r="R48" s="808"/>
      <c r="S48" s="808"/>
      <c r="T48" s="808"/>
      <c r="U48" s="808"/>
      <c r="V48" s="808"/>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08"/>
      <c r="N49" s="808"/>
      <c r="O49" s="808"/>
      <c r="P49" s="808"/>
      <c r="Q49" s="808"/>
      <c r="R49" s="808"/>
      <c r="S49" s="808"/>
      <c r="T49" s="808"/>
      <c r="U49" s="808"/>
      <c r="V49" s="808"/>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65</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206</v>
      </c>
      <c r="D58" s="1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8" t="s">
        <v>96</v>
      </c>
      <c r="D59" s="819"/>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t="s">
        <v>97</v>
      </c>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49</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30" t="s">
        <v>93</v>
      </c>
      <c r="H66" s="831"/>
      <c r="I66" s="832"/>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30" t="s">
        <v>92</v>
      </c>
      <c r="H68" s="831"/>
      <c r="I68" s="832"/>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30" t="s">
        <v>92</v>
      </c>
      <c r="H69" s="831"/>
      <c r="I69" s="832"/>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30" t="s">
        <v>92</v>
      </c>
      <c r="H70" s="831"/>
      <c r="I70" s="832"/>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30" t="s">
        <v>92</v>
      </c>
      <c r="H71" s="831"/>
      <c r="I71" s="832"/>
      <c r="J71" s="168"/>
      <c r="K71" s="170"/>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30" t="s">
        <v>92</v>
      </c>
      <c r="H72" s="831"/>
      <c r="I72" s="832"/>
      <c r="J72" s="168"/>
      <c r="K72" s="170"/>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j7dOMPHQkPHToFdxQJTdHdJYpF/iOtCB1ns3QDZrVuH7yel36ZcfWeQW8+djL4qRMQp8eQToI5KILPMF+9W7mA==" saltValue="lw/i5Xj7ltJA3OSaBVKBTQ==" spinCount="100000" sheet="1" objects="1" scenarios="1"/>
  <mergeCells count="65">
    <mergeCell ref="C2:I2"/>
    <mergeCell ref="C5:V5"/>
    <mergeCell ref="O6:O7"/>
    <mergeCell ref="AA9:AB9"/>
    <mergeCell ref="C11:D1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M45:M46"/>
    <mergeCell ref="O45:V46"/>
    <mergeCell ref="O47:V47"/>
    <mergeCell ref="C48:D48"/>
    <mergeCell ref="M48:V49"/>
    <mergeCell ref="C49:D49"/>
    <mergeCell ref="C62:D62"/>
    <mergeCell ref="C63:D63"/>
    <mergeCell ref="C64:D64"/>
    <mergeCell ref="C65:D65"/>
    <mergeCell ref="C66:D66"/>
    <mergeCell ref="C50:D50"/>
    <mergeCell ref="C57:D57"/>
    <mergeCell ref="C59:D59"/>
    <mergeCell ref="C60:D60"/>
    <mergeCell ref="C61:D61"/>
    <mergeCell ref="G66:I66"/>
    <mergeCell ref="C71:D71"/>
    <mergeCell ref="G71:I71"/>
    <mergeCell ref="C72:D72"/>
    <mergeCell ref="G72:I72"/>
    <mergeCell ref="C68:D68"/>
    <mergeCell ref="G68:I68"/>
    <mergeCell ref="C69:D69"/>
    <mergeCell ref="G69:I69"/>
    <mergeCell ref="C70:D70"/>
    <mergeCell ref="G70:I70"/>
    <mergeCell ref="C67:D67"/>
  </mergeCells>
  <dataValidations count="9">
    <dataValidation type="list" allowBlank="1" showInputMessage="1" showErrorMessage="1" sqref="V28:V34 I38:I40 I26:I28 I9:I11 I15:I19 I42:I44 R28:R34 R36:R37 V36:V37 R10:R26 I62:I65 I32:I34 I48:I50 V10:V26" xr:uid="{00000000-0002-0000-0500-000000000000}">
      <formula1>"Y, N"</formula1>
    </dataValidation>
    <dataValidation type="list" allowBlank="1" showInputMessage="1" showErrorMessage="1" sqref="N44:V44" xr:uid="{00000000-0002-0000-0500-000001000000}">
      <formula1>"Industrial, All others"</formula1>
    </dataValidation>
    <dataValidation allowBlank="1" showInputMessage="1" showErrorMessage="1" promptTitle="ISO 21930:2007" prompt="Sustainability in building construction- Environmental declaration of building products, BSi" sqref="C42:D42" xr:uid="{00000000-0002-0000-05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500-000003000000}"/>
    <dataValidation allowBlank="1" showInputMessage="1" showErrorMessage="1" promptTitle="EN 15978:2011" prompt="Sustainability of construction works - assessment of environmental performance of buildings - calculation method, BSi" sqref="C28" xr:uid="{00000000-0002-0000-0500-000004000000}"/>
    <dataValidation allowBlank="1" showInputMessage="1" showErrorMessage="1" promptTitle="EN 15804:2012" prompt="Sustainability of construction works - Environmental product declarations - core rules for the product category of construction products, BSi" sqref="C43:D43" xr:uid="{00000000-0002-0000-0500-000005000000}"/>
    <dataValidation allowBlank="1" showErrorMessage="1" promptTitle="CEN/TR 15941:2010" prompt="Sustainability of construction works - Environmental product declarations - Methodology for selection and use of generic data, BSi" sqref="C33:D33" xr:uid="{00000000-0002-0000-0500-000006000000}"/>
    <dataValidation allowBlank="1" showErrorMessage="1" sqref="C50:D50" xr:uid="{00000000-0002-0000-0500-000007000000}"/>
    <dataValidation allowBlank="1" showErrorMessage="1" promptTitle="EN 15804:2012" prompt="Sustainability of construction works - Environmental product declarations - core rules for the product category of construction products, BSi" sqref="C44:D44" xr:uid="{00000000-0002-0000-05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6">
    <tabColor rgb="FF3D6864"/>
    <pageSetUpPr fitToPage="1"/>
  </sheetPr>
  <dimension ref="A1:BB115"/>
  <sheetViews>
    <sheetView showGridLines="0" topLeftCell="B31" zoomScale="80" zoomScaleNormal="80" workbookViewId="0">
      <selection activeCell="I9" sqref="I9"/>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23"/>
      <c r="M2" s="723"/>
      <c r="N2" s="723"/>
      <c r="O2" s="723"/>
      <c r="P2" s="723"/>
      <c r="Q2" s="723"/>
      <c r="R2" s="723"/>
      <c r="S2" s="723"/>
      <c r="T2" s="723"/>
      <c r="U2" s="723"/>
      <c r="V2" s="723"/>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163</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724"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724"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724"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724"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724" t="s">
        <v>22</v>
      </c>
      <c r="N14" s="67"/>
      <c r="O14" s="664"/>
      <c r="P14" s="64">
        <v>2</v>
      </c>
      <c r="Q14" s="67"/>
      <c r="R14" s="111" t="s">
        <v>49</v>
      </c>
      <c r="S14" s="67"/>
      <c r="T14" s="343">
        <f t="shared" si="0"/>
        <v>2</v>
      </c>
      <c r="U14" s="67"/>
      <c r="V14" s="109" t="s">
        <v>49</v>
      </c>
      <c r="W14" s="18">
        <f t="shared" si="1"/>
        <v>2</v>
      </c>
      <c r="X14" s="82"/>
      <c r="Y14" s="82"/>
      <c r="Z14" s="81"/>
      <c r="AA14" s="133">
        <f>SUM(K38:K44)</f>
        <v>5</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724"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724"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724"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724"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724"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724"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724"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724"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724" t="s">
        <v>59</v>
      </c>
      <c r="N23" s="67"/>
      <c r="O23" s="664"/>
      <c r="P23" s="64">
        <v>0.5</v>
      </c>
      <c r="Q23" s="67"/>
      <c r="R23" s="111" t="s">
        <v>49</v>
      </c>
      <c r="S23" s="67"/>
      <c r="T23" s="343">
        <f t="shared" si="0"/>
        <v>0.5</v>
      </c>
      <c r="U23" s="67"/>
      <c r="V23" s="555" t="s">
        <v>50</v>
      </c>
      <c r="W23" s="18">
        <f t="shared" si="1"/>
        <v>0</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724"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724"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724"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50"/>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565" t="s">
        <v>50</v>
      </c>
      <c r="W28" s="18">
        <f t="shared" ref="W28:W34" si="3">IF(V28="Y", T28, 0)</f>
        <v>0</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565" t="s">
        <v>50</v>
      </c>
      <c r="W29" s="18">
        <f t="shared" si="3"/>
        <v>0</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565" t="s">
        <v>50</v>
      </c>
      <c r="W30" s="18">
        <f t="shared" si="3"/>
        <v>0</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745"/>
      <c r="J31" s="9"/>
      <c r="K31" s="354"/>
      <c r="M31" s="658" t="s">
        <v>19</v>
      </c>
      <c r="N31" s="67"/>
      <c r="O31" s="665"/>
      <c r="P31" s="64">
        <v>1</v>
      </c>
      <c r="Q31" s="67"/>
      <c r="R31" s="111" t="s">
        <v>49</v>
      </c>
      <c r="S31" s="67"/>
      <c r="T31" s="343">
        <f t="shared" si="2"/>
        <v>1</v>
      </c>
      <c r="U31" s="67"/>
      <c r="V31" s="565" t="s">
        <v>50</v>
      </c>
      <c r="W31" s="18">
        <f t="shared" si="3"/>
        <v>0</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49</v>
      </c>
      <c r="J32" s="9">
        <f>IF(I32="Y",G32,0)</f>
        <v>0</v>
      </c>
      <c r="K32" s="354">
        <f>IF(I32="Y",1,0)</f>
        <v>1</v>
      </c>
      <c r="M32" s="658" t="s">
        <v>18</v>
      </c>
      <c r="N32" s="67"/>
      <c r="O32" s="665"/>
      <c r="P32" s="64">
        <v>1</v>
      </c>
      <c r="Q32" s="67"/>
      <c r="R32" s="111" t="s">
        <v>49</v>
      </c>
      <c r="S32" s="67"/>
      <c r="T32" s="343">
        <f t="shared" si="2"/>
        <v>1</v>
      </c>
      <c r="U32" s="67"/>
      <c r="V32" s="565" t="s">
        <v>50</v>
      </c>
      <c r="W32" s="18">
        <f t="shared" si="3"/>
        <v>0</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109" t="s">
        <v>50</v>
      </c>
      <c r="J33" s="9">
        <f>IF(I33="Y",G33,0)</f>
        <v>0</v>
      </c>
      <c r="K33" s="354">
        <f>IF(I33="Y",1,0)</f>
        <v>0</v>
      </c>
      <c r="M33" s="658" t="s">
        <v>26</v>
      </c>
      <c r="N33" s="67"/>
      <c r="O33" s="665"/>
      <c r="P33" s="64">
        <v>1</v>
      </c>
      <c r="Q33" s="67"/>
      <c r="R33" s="111" t="s">
        <v>49</v>
      </c>
      <c r="S33" s="67"/>
      <c r="T33" s="343">
        <f t="shared" si="2"/>
        <v>1</v>
      </c>
      <c r="U33" s="67"/>
      <c r="V33" s="565" t="s">
        <v>50</v>
      </c>
      <c r="W33" s="18">
        <f t="shared" si="3"/>
        <v>0</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724" t="s">
        <v>16</v>
      </c>
      <c r="N34" s="67"/>
      <c r="O34" s="664"/>
      <c r="P34" s="64">
        <v>0.5</v>
      </c>
      <c r="Q34" s="67"/>
      <c r="R34" s="111" t="s">
        <v>49</v>
      </c>
      <c r="S34" s="67"/>
      <c r="T34" s="343">
        <f t="shared" si="2"/>
        <v>0.5</v>
      </c>
      <c r="U34" s="67"/>
      <c r="V34" s="565" t="s">
        <v>50</v>
      </c>
      <c r="W34" s="18">
        <f t="shared" si="3"/>
        <v>0</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5</v>
      </c>
      <c r="J35" s="10"/>
      <c r="K35" s="354"/>
      <c r="M35" s="73" t="s">
        <v>32</v>
      </c>
      <c r="N35" s="55"/>
      <c r="O35" s="55"/>
      <c r="P35" s="55"/>
      <c r="Q35" s="55"/>
      <c r="R35" s="74"/>
      <c r="S35" s="55"/>
      <c r="T35" s="75"/>
      <c r="U35" s="55"/>
      <c r="V35" s="59"/>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75"/>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75"/>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22</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0.87</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24" t="s">
        <v>167</v>
      </c>
      <c r="D44" s="824"/>
      <c r="E44" s="96">
        <v>5</v>
      </c>
      <c r="F44" s="76"/>
      <c r="G44" s="339">
        <v>4</v>
      </c>
      <c r="H44" s="76"/>
      <c r="I44" s="555" t="s">
        <v>49</v>
      </c>
      <c r="J44" s="9">
        <f t="shared" si="4"/>
        <v>4</v>
      </c>
      <c r="K44" s="354">
        <f t="shared" si="5"/>
        <v>1</v>
      </c>
      <c r="M44" s="725"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20</v>
      </c>
      <c r="J45" s="10"/>
      <c r="K45" s="354"/>
      <c r="M45" s="852" t="s">
        <v>62</v>
      </c>
      <c r="N45" s="71"/>
      <c r="O45" s="854" t="str">
        <f>IF(AA23=0,0,VLOOKUP(O41,Lookups!A2:C10,IF(O44="Industrial",2,3),TRUE))</f>
        <v>5 + Exemplary</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615"/>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75"/>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08" t="s">
        <v>194</v>
      </c>
      <c r="N48" s="808"/>
      <c r="O48" s="808"/>
      <c r="P48" s="808"/>
      <c r="Q48" s="808"/>
      <c r="R48" s="808"/>
      <c r="S48" s="808"/>
      <c r="T48" s="808"/>
      <c r="U48" s="808"/>
      <c r="V48" s="808"/>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08"/>
      <c r="N49" s="808"/>
      <c r="O49" s="808"/>
      <c r="P49" s="808"/>
      <c r="Q49" s="808"/>
      <c r="R49" s="808"/>
      <c r="S49" s="808"/>
      <c r="T49" s="808"/>
      <c r="U49" s="808"/>
      <c r="V49" s="808"/>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65</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206</v>
      </c>
      <c r="D58" s="1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18" t="s">
        <v>96</v>
      </c>
      <c r="D59" s="819"/>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t="s">
        <v>97</v>
      </c>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49</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30" t="s">
        <v>93</v>
      </c>
      <c r="H66" s="831"/>
      <c r="I66" s="832"/>
      <c r="J66" s="168"/>
      <c r="K66" s="170"/>
      <c r="L66" s="168"/>
      <c r="M66" s="168"/>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360"/>
      <c r="H67" s="359"/>
      <c r="I67" s="359"/>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30" t="s">
        <v>92</v>
      </c>
      <c r="H68" s="831"/>
      <c r="I68" s="832"/>
      <c r="J68" s="168"/>
      <c r="K68" s="170"/>
      <c r="L68" s="168"/>
      <c r="M68" s="168"/>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30" t="s">
        <v>92</v>
      </c>
      <c r="H69" s="831"/>
      <c r="I69" s="832"/>
      <c r="J69" s="168"/>
      <c r="K69" s="170"/>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30" t="s">
        <v>92</v>
      </c>
      <c r="H70" s="831"/>
      <c r="I70" s="832"/>
      <c r="J70" s="168"/>
      <c r="K70" s="170"/>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30" t="s">
        <v>92</v>
      </c>
      <c r="H71" s="831"/>
      <c r="I71" s="832"/>
      <c r="J71" s="168"/>
      <c r="K71" s="170"/>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30" t="s">
        <v>92</v>
      </c>
      <c r="H72" s="831"/>
      <c r="I72" s="832"/>
      <c r="J72" s="168"/>
      <c r="K72" s="170"/>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168"/>
      <c r="H73" s="168"/>
      <c r="I73" s="168"/>
      <c r="J73" s="168"/>
      <c r="K73" s="176"/>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VRAwBgb/dU0J8De++rAzD8ABdUYC1h3CvK2fQj+0j2yBj0zec4vsSmzKAcngX0HUP5xOh/Wan1Wzr5bYItqmuA==" saltValue="Ukxs8nYPti8Joa3xrtU3cQ==" spinCount="100000" sheet="1" objects="1" scenarios="1"/>
  <mergeCells count="65">
    <mergeCell ref="G66:I66"/>
    <mergeCell ref="C71:D71"/>
    <mergeCell ref="G71:I71"/>
    <mergeCell ref="C72:D72"/>
    <mergeCell ref="G72:I72"/>
    <mergeCell ref="C68:D68"/>
    <mergeCell ref="G68:I68"/>
    <mergeCell ref="C69:D69"/>
    <mergeCell ref="G69:I69"/>
    <mergeCell ref="C70:D70"/>
    <mergeCell ref="G70:I70"/>
    <mergeCell ref="C67:D67"/>
    <mergeCell ref="C50:D50"/>
    <mergeCell ref="C57:D57"/>
    <mergeCell ref="C59:D59"/>
    <mergeCell ref="C60:D60"/>
    <mergeCell ref="C61:D61"/>
    <mergeCell ref="C62:D62"/>
    <mergeCell ref="C63:D63"/>
    <mergeCell ref="C64:D64"/>
    <mergeCell ref="C65:D65"/>
    <mergeCell ref="C66:D66"/>
    <mergeCell ref="M45:M46"/>
    <mergeCell ref="O45:V46"/>
    <mergeCell ref="O47:V47"/>
    <mergeCell ref="C48:D48"/>
    <mergeCell ref="M48:V49"/>
    <mergeCell ref="C49:D49"/>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C2:I2"/>
    <mergeCell ref="C5:V5"/>
    <mergeCell ref="O6:O7"/>
    <mergeCell ref="AA9:AB9"/>
    <mergeCell ref="C11:D11"/>
  </mergeCells>
  <dataValidations count="9">
    <dataValidation allowBlank="1" showErrorMessage="1" promptTitle="EN 15804:2012" prompt="Sustainability of construction works - Environmental product declarations - core rules for the product category of construction products, BSi" sqref="C44:D44" xr:uid="{00000000-0002-0000-0600-000000000000}"/>
    <dataValidation allowBlank="1" showErrorMessage="1" sqref="C50:D50" xr:uid="{00000000-0002-0000-0600-000001000000}"/>
    <dataValidation allowBlank="1" showErrorMessage="1" promptTitle="CEN/TR 15941:2010" prompt="Sustainability of construction works - Environmental product declarations - Methodology for selection and use of generic data, BSi" sqref="C33:D33" xr:uid="{00000000-0002-0000-0600-000002000000}"/>
    <dataValidation allowBlank="1" showInputMessage="1" showErrorMessage="1" promptTitle="EN 15804:2012" prompt="Sustainability of construction works - Environmental product declarations - core rules for the product category of construction products, BSi" sqref="C43:D43" xr:uid="{00000000-0002-0000-0600-000003000000}"/>
    <dataValidation allowBlank="1" showInputMessage="1" showErrorMessage="1" promptTitle="EN 15978:2011" prompt="Sustainability of construction works - assessment of environmental performance of buildings - calculation method, BSi" sqref="C28" xr:uid="{00000000-0002-0000-0600-000004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600-000005000000}"/>
    <dataValidation allowBlank="1" showInputMessage="1" showErrorMessage="1" promptTitle="ISO 21930:2007" prompt="Sustainability in building construction- Environmental declaration of building products, BSi" sqref="C42:D42" xr:uid="{00000000-0002-0000-0600-000006000000}"/>
    <dataValidation type="list" allowBlank="1" showInputMessage="1" showErrorMessage="1" sqref="N44:V44" xr:uid="{00000000-0002-0000-0600-000007000000}">
      <formula1>"Industrial, All others"</formula1>
    </dataValidation>
    <dataValidation type="list" allowBlank="1" showInputMessage="1" showErrorMessage="1" sqref="V28:V34 I38:I40 I26:I28 I9:I11 I15:I19 I42:I44 R28:R34 R36:R37 V36:V37 R10:R26 I62:I65 I32:I34 I48:I50 V10:V26" xr:uid="{00000000-0002-0000-0600-000008000000}">
      <formula1>"Y, N"</formula1>
    </dataValidation>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3D6864"/>
    <pageSetUpPr fitToPage="1"/>
  </sheetPr>
  <dimension ref="A1:BB115"/>
  <sheetViews>
    <sheetView showGridLines="0" topLeftCell="B1" zoomScale="80" zoomScaleNormal="80" workbookViewId="0">
      <selection activeCell="M65" sqref="M65"/>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18"/>
      <c r="M2" s="718"/>
      <c r="N2" s="718"/>
      <c r="O2" s="718"/>
      <c r="P2" s="718"/>
      <c r="Q2" s="718"/>
      <c r="R2" s="718"/>
      <c r="S2" s="718"/>
      <c r="T2" s="718"/>
      <c r="U2" s="718"/>
      <c r="V2" s="718"/>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198</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719"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719"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719"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719"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719" t="s">
        <v>22</v>
      </c>
      <c r="N14" s="67"/>
      <c r="O14" s="664"/>
      <c r="P14" s="64">
        <v>2</v>
      </c>
      <c r="Q14" s="67"/>
      <c r="R14" s="111" t="s">
        <v>49</v>
      </c>
      <c r="S14" s="67"/>
      <c r="T14" s="343">
        <f t="shared" si="0"/>
        <v>2</v>
      </c>
      <c r="U14" s="67"/>
      <c r="V14" s="109" t="s">
        <v>49</v>
      </c>
      <c r="W14" s="18">
        <f t="shared" si="1"/>
        <v>2</v>
      </c>
      <c r="X14" s="82"/>
      <c r="Y14" s="82"/>
      <c r="Z14" s="81"/>
      <c r="AA14" s="133">
        <f>SUM(K38:K44)</f>
        <v>5</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719"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719"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719"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719"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719"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719"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719"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719"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719" t="s">
        <v>59</v>
      </c>
      <c r="N23" s="67"/>
      <c r="O23" s="664"/>
      <c r="P23" s="64">
        <v>0.5</v>
      </c>
      <c r="Q23" s="67"/>
      <c r="R23" s="111" t="s">
        <v>49</v>
      </c>
      <c r="S23" s="67"/>
      <c r="T23" s="343">
        <f t="shared" si="0"/>
        <v>0.5</v>
      </c>
      <c r="U23" s="67"/>
      <c r="V23" s="109" t="s">
        <v>49</v>
      </c>
      <c r="W23" s="18">
        <f t="shared" si="1"/>
        <v>0.5</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719"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719"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719"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745"/>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642" t="s">
        <v>49</v>
      </c>
      <c r="W28" s="18">
        <f t="shared" ref="W28:W34" si="3">IF(V28="Y", T28, 0)</f>
        <v>2</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110" t="s">
        <v>49</v>
      </c>
      <c r="W29" s="18">
        <f t="shared" si="3"/>
        <v>1</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642"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110" t="s">
        <v>49</v>
      </c>
      <c r="W31" s="18">
        <f t="shared" si="3"/>
        <v>1</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50</v>
      </c>
      <c r="J32" s="9">
        <f>IF(I32="Y",G32,0)</f>
        <v>0</v>
      </c>
      <c r="K32" s="354">
        <f>IF(I32="Y",1,0)</f>
        <v>0</v>
      </c>
      <c r="M32" s="658" t="s">
        <v>18</v>
      </c>
      <c r="N32" s="67"/>
      <c r="O32" s="665"/>
      <c r="P32" s="64">
        <v>1</v>
      </c>
      <c r="Q32" s="67"/>
      <c r="R32" s="111" t="s">
        <v>49</v>
      </c>
      <c r="S32" s="67"/>
      <c r="T32" s="343">
        <f t="shared" si="2"/>
        <v>1</v>
      </c>
      <c r="U32" s="67"/>
      <c r="V32" s="642" t="s">
        <v>49</v>
      </c>
      <c r="W32" s="18">
        <f t="shared" si="3"/>
        <v>1</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109" t="s">
        <v>49</v>
      </c>
      <c r="J33" s="9">
        <f>IF(I33="Y",G33,0)</f>
        <v>5</v>
      </c>
      <c r="K33" s="354">
        <f>IF(I33="Y",1,0)</f>
        <v>1</v>
      </c>
      <c r="M33" s="658" t="s">
        <v>26</v>
      </c>
      <c r="N33" s="67"/>
      <c r="O33" s="665"/>
      <c r="P33" s="64">
        <v>1</v>
      </c>
      <c r="Q33" s="67"/>
      <c r="R33" s="111" t="s">
        <v>49</v>
      </c>
      <c r="S33" s="67"/>
      <c r="T33" s="343">
        <f t="shared" si="2"/>
        <v>1</v>
      </c>
      <c r="U33" s="67"/>
      <c r="V33" s="642" t="s">
        <v>49</v>
      </c>
      <c r="W33" s="18">
        <f t="shared" si="3"/>
        <v>1</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719" t="s">
        <v>16</v>
      </c>
      <c r="N34" s="67"/>
      <c r="O34" s="664"/>
      <c r="P34" s="64">
        <v>0.5</v>
      </c>
      <c r="Q34" s="67"/>
      <c r="R34" s="111" t="s">
        <v>49</v>
      </c>
      <c r="S34" s="67"/>
      <c r="T34" s="343">
        <f t="shared" si="2"/>
        <v>0.5</v>
      </c>
      <c r="U34" s="67"/>
      <c r="V34" s="642" t="s">
        <v>49</v>
      </c>
      <c r="W34" s="18">
        <f t="shared" si="3"/>
        <v>0.5</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10</v>
      </c>
      <c r="J35" s="10"/>
      <c r="K35" s="354"/>
      <c r="M35" s="73" t="s">
        <v>32</v>
      </c>
      <c r="N35" s="55"/>
      <c r="O35" s="55"/>
      <c r="P35" s="55"/>
      <c r="Q35" s="55"/>
      <c r="R35" s="74"/>
      <c r="S35" s="55"/>
      <c r="T35" s="75"/>
      <c r="U35" s="55"/>
      <c r="V35" s="746"/>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0"/>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0"/>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30</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1</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66" t="s">
        <v>167</v>
      </c>
      <c r="D44" s="866"/>
      <c r="E44" s="96">
        <v>5</v>
      </c>
      <c r="F44" s="76"/>
      <c r="G44" s="339">
        <v>4</v>
      </c>
      <c r="H44" s="76"/>
      <c r="I44" s="109" t="s">
        <v>49</v>
      </c>
      <c r="J44" s="9">
        <f t="shared" si="4"/>
        <v>4</v>
      </c>
      <c r="K44" s="354">
        <f t="shared" si="5"/>
        <v>1</v>
      </c>
      <c r="M44" s="717"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20</v>
      </c>
      <c r="J45" s="10"/>
      <c r="K45" s="354"/>
      <c r="M45" s="852" t="s">
        <v>62</v>
      </c>
      <c r="N45" s="71"/>
      <c r="O45" s="854" t="str">
        <f>IF(AA23=0,0,VLOOKUP(O41,Lookups!A2:C10,IF(O44="Industrial",2,3),TRUE))</f>
        <v>5 + Exemplary</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57"/>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0"/>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70</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133</v>
      </c>
      <c r="D58" s="4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80"/>
      <c r="D59" s="881"/>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82" t="s">
        <v>134</v>
      </c>
      <c r="H66" s="883"/>
      <c r="I66" s="883"/>
      <c r="J66" s="883"/>
      <c r="K66" s="884"/>
      <c r="L66" s="686"/>
      <c r="M66" s="687"/>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622"/>
      <c r="H67" s="174"/>
      <c r="I67" s="174"/>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82" t="s">
        <v>134</v>
      </c>
      <c r="H68" s="883"/>
      <c r="I68" s="883"/>
      <c r="J68" s="883"/>
      <c r="K68" s="884"/>
      <c r="L68" s="688"/>
      <c r="M68" s="689"/>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82" t="s">
        <v>134</v>
      </c>
      <c r="H69" s="883"/>
      <c r="I69" s="883"/>
      <c r="J69" s="883"/>
      <c r="K69" s="884"/>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82" t="s">
        <v>134</v>
      </c>
      <c r="H70" s="883"/>
      <c r="I70" s="883"/>
      <c r="J70" s="883"/>
      <c r="K70" s="884"/>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82" t="s">
        <v>134</v>
      </c>
      <c r="H71" s="883"/>
      <c r="I71" s="883"/>
      <c r="J71" s="883"/>
      <c r="K71" s="884"/>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82"/>
      <c r="H72" s="883"/>
      <c r="I72" s="883"/>
      <c r="J72" s="883"/>
      <c r="K72" s="884"/>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389"/>
      <c r="H73" s="389"/>
      <c r="I73" s="389"/>
      <c r="J73" s="389"/>
      <c r="K73" s="482"/>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5Gxjld+biYWgq4FvqQ7nFhpFFWDbbISzOTknTSQThp8qE2K61/6jJTYxgUAwIZtILteRGrVheqK/igDOjG4GaQ==" saltValue="dc1/uJiH8zZD0qdXHdugjA==" spinCount="100000" sheet="1" objects="1" scenarios="1"/>
  <mergeCells count="65">
    <mergeCell ref="C2:I2"/>
    <mergeCell ref="C5:V5"/>
    <mergeCell ref="O6:O7"/>
    <mergeCell ref="AA9:AB9"/>
    <mergeCell ref="C11:D1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M45:M46"/>
    <mergeCell ref="O45:V46"/>
    <mergeCell ref="O47:V47"/>
    <mergeCell ref="C48:D48"/>
    <mergeCell ref="M48:V49"/>
    <mergeCell ref="C49:D49"/>
    <mergeCell ref="C62:D62"/>
    <mergeCell ref="C63:D63"/>
    <mergeCell ref="C64:D64"/>
    <mergeCell ref="C65:D65"/>
    <mergeCell ref="C66:D66"/>
    <mergeCell ref="C50:D50"/>
    <mergeCell ref="C57:D57"/>
    <mergeCell ref="C59:D59"/>
    <mergeCell ref="C60:D60"/>
    <mergeCell ref="C61:D61"/>
    <mergeCell ref="G66:K66"/>
    <mergeCell ref="C71:D71"/>
    <mergeCell ref="G71:K71"/>
    <mergeCell ref="C72:D72"/>
    <mergeCell ref="G72:K72"/>
    <mergeCell ref="C68:D68"/>
    <mergeCell ref="G68:K68"/>
    <mergeCell ref="C69:D69"/>
    <mergeCell ref="G69:K69"/>
    <mergeCell ref="C70:D70"/>
    <mergeCell ref="G70:K70"/>
    <mergeCell ref="C67:D67"/>
  </mergeCells>
  <dataValidations count="9">
    <dataValidation type="list" allowBlank="1" showInputMessage="1" showErrorMessage="1" sqref="V10:V26 I38:I40 I26:I28 I9:I11 I15:I19 I42:I44 R28:R34 R36:R37 V36:V37 R10:R26 I62:I65 I32:I34 I48:I50 V28:V34" xr:uid="{00000000-0002-0000-0700-000000000000}">
      <formula1>"Y, N"</formula1>
    </dataValidation>
    <dataValidation type="list" allowBlank="1" showInputMessage="1" showErrorMessage="1" sqref="N44:V44" xr:uid="{00000000-0002-0000-0700-000001000000}">
      <formula1>"Industrial, All others"</formula1>
    </dataValidation>
    <dataValidation allowBlank="1" showInputMessage="1" showErrorMessage="1" promptTitle="ISO 21930:2007" prompt="Sustainability in building construction- Environmental declaration of building products, BSi" sqref="C42:D42" xr:uid="{00000000-0002-0000-0700-000002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700-000003000000}"/>
    <dataValidation allowBlank="1" showInputMessage="1" showErrorMessage="1" promptTitle="EN 15978:2011" prompt="Sustainability of construction works - assessment of environmental performance of buildings - calculation method, BSi" sqref="C28" xr:uid="{00000000-0002-0000-0700-000004000000}"/>
    <dataValidation allowBlank="1" showInputMessage="1" showErrorMessage="1" promptTitle="EN 15804:2012" prompt="Sustainability of construction works - Environmental product declarations - core rules for the product category of construction products, BSi" sqref="C43:D43" xr:uid="{00000000-0002-0000-0700-000005000000}"/>
    <dataValidation allowBlank="1" showErrorMessage="1" promptTitle="CEN/TR 15941:2010" prompt="Sustainability of construction works - Environmental product declarations - Methodology for selection and use of generic data, BSi" sqref="C33:D33" xr:uid="{00000000-0002-0000-0700-000006000000}"/>
    <dataValidation allowBlank="1" showErrorMessage="1" sqref="C50:D50" xr:uid="{00000000-0002-0000-0700-000007000000}"/>
    <dataValidation allowBlank="1" showErrorMessage="1" promptTitle="EN 15804:2012" prompt="Sustainability of construction works - Environmental product declarations - core rules for the product category of construction products, BSi" sqref="C44:D44" xr:uid="{00000000-0002-0000-0700-000008000000}"/>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7">
    <tabColor rgb="FF3D6864"/>
    <pageSetUpPr fitToPage="1"/>
  </sheetPr>
  <dimension ref="A1:BB115"/>
  <sheetViews>
    <sheetView showGridLines="0" topLeftCell="B31" zoomScale="80" zoomScaleNormal="80" workbookViewId="0">
      <selection activeCell="M10" sqref="M10"/>
    </sheetView>
  </sheetViews>
  <sheetFormatPr defaultColWidth="9.140625" defaultRowHeight="15"/>
  <cols>
    <col min="1" max="1" width="4.28515625" style="6" hidden="1" customWidth="1"/>
    <col min="2" max="2" width="4.28515625" style="337" customWidth="1"/>
    <col min="3" max="3" width="68.5703125" style="6" customWidth="1"/>
    <col min="4" max="4" width="7.140625" style="6" bestFit="1" customWidth="1"/>
    <col min="5" max="5" width="7.140625" style="6" hidden="1" customWidth="1"/>
    <col min="6" max="6" width="0.5703125" style="6" customWidth="1"/>
    <col min="7" max="7" width="6" style="6" customWidth="1"/>
    <col min="8" max="8" width="0.5703125" style="6" customWidth="1"/>
    <col min="9" max="9" width="7.42578125" style="6" customWidth="1"/>
    <col min="10" max="10" width="5.28515625" style="6" hidden="1" customWidth="1"/>
    <col min="11" max="11" width="6.7109375" style="141" bestFit="1" customWidth="1"/>
    <col min="12" max="12" width="4.7109375" style="6" hidden="1" customWidth="1"/>
    <col min="13" max="13" width="57.7109375" style="6" bestFit="1" customWidth="1"/>
    <col min="14" max="14" width="0.5703125" style="337" customWidth="1"/>
    <col min="15" max="15" width="5.7109375" style="6" customWidth="1"/>
    <col min="16" max="16" width="5.7109375" style="6" hidden="1" customWidth="1"/>
    <col min="17" max="17" width="0.5703125" style="337" customWidth="1"/>
    <col min="18" max="18" width="9" style="5" customWidth="1"/>
    <col min="19" max="19" width="0.5703125" style="337" customWidth="1"/>
    <col min="20" max="20" width="7.7109375" style="5" bestFit="1" customWidth="1"/>
    <col min="21" max="21" width="0.5703125" style="337" customWidth="1"/>
    <col min="22" max="22" width="7.140625" style="5" bestFit="1" customWidth="1"/>
    <col min="23" max="23" width="3.85546875" style="5" hidden="1" customWidth="1"/>
    <col min="24" max="25" width="9.140625" style="14" hidden="1" customWidth="1"/>
    <col min="26" max="26" width="9.85546875" style="14" hidden="1" customWidth="1"/>
    <col min="27" max="33" width="9.140625" style="6" hidden="1" customWidth="1"/>
    <col min="34" max="16384" width="9.140625" style="6"/>
  </cols>
  <sheetData>
    <row r="1" spans="1:53" ht="15" customHeight="1">
      <c r="C1" s="337"/>
      <c r="D1" s="337"/>
      <c r="E1" s="337"/>
      <c r="F1" s="337"/>
      <c r="G1" s="337"/>
      <c r="H1" s="337"/>
      <c r="I1" s="337"/>
      <c r="J1" s="337"/>
      <c r="K1" s="37"/>
      <c r="L1" s="337"/>
      <c r="M1" s="337"/>
      <c r="O1" s="337"/>
      <c r="P1" s="337"/>
      <c r="R1" s="46"/>
      <c r="T1" s="46"/>
      <c r="V1" s="46"/>
      <c r="W1" s="46"/>
      <c r="X1" s="82"/>
      <c r="Y1" s="82"/>
      <c r="Z1" s="82"/>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row>
    <row r="2" spans="1:53" ht="38.25" customHeight="1">
      <c r="C2" s="862" t="s">
        <v>197</v>
      </c>
      <c r="D2" s="862"/>
      <c r="E2" s="862"/>
      <c r="F2" s="862"/>
      <c r="G2" s="862"/>
      <c r="H2" s="862"/>
      <c r="I2" s="862"/>
      <c r="J2" s="337"/>
      <c r="K2" s="137"/>
      <c r="L2" s="723"/>
      <c r="M2" s="723"/>
      <c r="N2" s="723"/>
      <c r="O2" s="723"/>
      <c r="P2" s="723"/>
      <c r="Q2" s="723"/>
      <c r="R2" s="723"/>
      <c r="S2" s="723"/>
      <c r="T2" s="723"/>
      <c r="U2" s="723"/>
      <c r="V2" s="723"/>
      <c r="W2" s="46"/>
      <c r="X2" s="82"/>
      <c r="Y2" s="82"/>
      <c r="Z2" s="82"/>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row>
    <row r="3" spans="1:53" ht="15.75" thickBot="1">
      <c r="C3" s="337"/>
      <c r="D3" s="337"/>
      <c r="E3" s="337"/>
      <c r="F3" s="337"/>
      <c r="G3" s="337"/>
      <c r="H3" s="337"/>
      <c r="I3" s="337"/>
      <c r="J3" s="337"/>
      <c r="K3" s="37"/>
      <c r="L3" s="337"/>
      <c r="M3" s="337"/>
      <c r="O3" s="337"/>
      <c r="P3" s="337"/>
      <c r="R3" s="46"/>
      <c r="T3" s="46"/>
      <c r="V3" s="46"/>
      <c r="W3" s="46"/>
      <c r="X3" s="82"/>
      <c r="Y3" s="82"/>
      <c r="Z3" s="82"/>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1:53" ht="21" customHeight="1">
      <c r="C4" s="369" t="s">
        <v>112</v>
      </c>
      <c r="D4" s="673"/>
      <c r="E4" s="673"/>
      <c r="F4" s="673"/>
      <c r="G4" s="673"/>
      <c r="H4" s="673"/>
      <c r="I4" s="673"/>
      <c r="J4" s="673"/>
      <c r="K4" s="674"/>
      <c r="L4" s="673"/>
      <c r="M4" s="673"/>
      <c r="N4" s="673"/>
      <c r="O4" s="673"/>
      <c r="P4" s="673"/>
      <c r="Q4" s="673"/>
      <c r="R4" s="675"/>
      <c r="S4" s="673"/>
      <c r="T4" s="675"/>
      <c r="U4" s="673"/>
      <c r="V4" s="676"/>
      <c r="W4" s="46"/>
      <c r="X4" s="82"/>
      <c r="Y4" s="82"/>
      <c r="Z4" s="82"/>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row>
    <row r="5" spans="1:53" ht="96.6" customHeight="1" thickBot="1">
      <c r="C5" s="874" t="s">
        <v>198</v>
      </c>
      <c r="D5" s="875"/>
      <c r="E5" s="875"/>
      <c r="F5" s="875"/>
      <c r="G5" s="875"/>
      <c r="H5" s="875"/>
      <c r="I5" s="875"/>
      <c r="J5" s="875"/>
      <c r="K5" s="875"/>
      <c r="L5" s="875"/>
      <c r="M5" s="875"/>
      <c r="N5" s="875"/>
      <c r="O5" s="875"/>
      <c r="P5" s="875"/>
      <c r="Q5" s="875"/>
      <c r="R5" s="875"/>
      <c r="S5" s="875"/>
      <c r="T5" s="875"/>
      <c r="U5" s="875"/>
      <c r="V5" s="876"/>
      <c r="W5" s="46"/>
      <c r="X5" s="82"/>
      <c r="Y5" s="82"/>
      <c r="Z5" s="82"/>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1:53" s="336" customFormat="1" ht="21">
      <c r="B6" s="337"/>
      <c r="C6" s="52" t="s">
        <v>67</v>
      </c>
      <c r="D6" s="337"/>
      <c r="E6" s="337"/>
      <c r="F6" s="337"/>
      <c r="G6" s="337"/>
      <c r="H6" s="337"/>
      <c r="I6" s="337"/>
      <c r="J6" s="337"/>
      <c r="K6" s="37"/>
      <c r="L6" s="337"/>
      <c r="M6" s="52" t="s">
        <v>66</v>
      </c>
      <c r="N6" s="32"/>
      <c r="O6" s="872" t="s">
        <v>47</v>
      </c>
      <c r="P6" s="32"/>
      <c r="Q6" s="32"/>
      <c r="R6" s="33"/>
      <c r="S6" s="32"/>
      <c r="T6" s="33"/>
      <c r="U6" s="32"/>
      <c r="V6" s="33"/>
      <c r="W6" s="38"/>
      <c r="X6" s="82"/>
      <c r="Y6" s="82"/>
      <c r="Z6" s="82"/>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row>
    <row r="7" spans="1:53" s="336" customFormat="1" ht="86.25" customHeight="1" thickBot="1">
      <c r="A7" s="13" t="s">
        <v>29</v>
      </c>
      <c r="B7" s="88"/>
      <c r="C7" s="114" t="s">
        <v>54</v>
      </c>
      <c r="D7" s="115" t="s">
        <v>38</v>
      </c>
      <c r="E7" s="53"/>
      <c r="F7" s="36"/>
      <c r="G7" s="116" t="s">
        <v>52</v>
      </c>
      <c r="H7" s="36"/>
      <c r="I7" s="113" t="s">
        <v>75</v>
      </c>
      <c r="J7" s="87" t="s">
        <v>53</v>
      </c>
      <c r="K7" s="352" t="s">
        <v>76</v>
      </c>
      <c r="L7" s="88" t="s">
        <v>29</v>
      </c>
      <c r="M7" s="34"/>
      <c r="N7" s="35"/>
      <c r="O7" s="873"/>
      <c r="P7" s="35" t="s">
        <v>55</v>
      </c>
      <c r="Q7" s="35"/>
      <c r="R7" s="117" t="s">
        <v>48</v>
      </c>
      <c r="S7" s="35"/>
      <c r="T7" s="116" t="s">
        <v>52</v>
      </c>
      <c r="U7" s="35"/>
      <c r="V7" s="113" t="s">
        <v>51</v>
      </c>
      <c r="W7" s="89"/>
      <c r="X7" s="84"/>
      <c r="Y7" s="84"/>
      <c r="Z7" s="84"/>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s="336" customFormat="1" ht="18.75">
      <c r="A8" s="4">
        <v>2</v>
      </c>
      <c r="B8" s="93"/>
      <c r="C8" s="62" t="s">
        <v>39</v>
      </c>
      <c r="D8" s="337"/>
      <c r="E8" s="337"/>
      <c r="F8" s="40"/>
      <c r="G8" s="118" t="s">
        <v>2</v>
      </c>
      <c r="H8" s="40"/>
      <c r="I8" s="40"/>
      <c r="J8" s="9"/>
      <c r="K8" s="353"/>
      <c r="L8" s="15">
        <v>1</v>
      </c>
      <c r="M8" s="51" t="s">
        <v>78</v>
      </c>
      <c r="N8" s="37"/>
      <c r="O8" s="37"/>
      <c r="P8" s="37"/>
      <c r="Q8" s="37"/>
      <c r="R8" s="38"/>
      <c r="S8" s="37"/>
      <c r="T8" s="38"/>
      <c r="U8" s="37"/>
      <c r="V8" s="39"/>
      <c r="W8" s="16"/>
      <c r="X8" s="83"/>
      <c r="Y8" s="83"/>
      <c r="Z8" s="85"/>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row>
    <row r="9" spans="1:53" s="336" customFormat="1" ht="18" customHeight="1">
      <c r="B9" s="337"/>
      <c r="C9" s="61" t="s">
        <v>1</v>
      </c>
      <c r="D9" s="94" t="s">
        <v>21</v>
      </c>
      <c r="E9" s="11">
        <v>1</v>
      </c>
      <c r="F9" s="67"/>
      <c r="G9" s="338">
        <f>E9*$A$8</f>
        <v>2</v>
      </c>
      <c r="H9" s="67"/>
      <c r="I9" s="555" t="s">
        <v>49</v>
      </c>
      <c r="J9" s="9">
        <f>IF(I9="Y",G9,0)</f>
        <v>2</v>
      </c>
      <c r="K9" s="354">
        <f>IF(I9="Y",1,0)</f>
        <v>1</v>
      </c>
      <c r="M9" s="62" t="s">
        <v>24</v>
      </c>
      <c r="N9" s="41"/>
      <c r="O9" s="41"/>
      <c r="P9" s="41"/>
      <c r="Q9" s="41"/>
      <c r="R9" s="38"/>
      <c r="S9" s="41"/>
      <c r="T9" s="118" t="s">
        <v>2</v>
      </c>
      <c r="U9" s="41"/>
      <c r="V9" s="39"/>
      <c r="W9" s="16"/>
      <c r="X9" s="82"/>
      <c r="Y9" s="82"/>
      <c r="Z9" s="82"/>
      <c r="AA9" s="848" t="s">
        <v>76</v>
      </c>
      <c r="AB9" s="848"/>
      <c r="AC9" s="337"/>
      <c r="AD9" s="337"/>
      <c r="AE9" s="337"/>
      <c r="AF9" s="337"/>
      <c r="AG9" s="337"/>
      <c r="AH9" s="337"/>
      <c r="AI9" s="809" t="s">
        <v>170</v>
      </c>
      <c r="AJ9" s="809"/>
      <c r="AK9" s="809"/>
      <c r="AL9" s="809"/>
      <c r="AM9" s="809"/>
      <c r="AN9" s="809"/>
      <c r="AO9" s="809"/>
      <c r="AP9" s="337"/>
      <c r="AQ9" s="337"/>
      <c r="AR9" s="337"/>
      <c r="AS9" s="337"/>
      <c r="AT9" s="337"/>
      <c r="AU9" s="337"/>
      <c r="AV9" s="337"/>
      <c r="AW9" s="337"/>
      <c r="AX9" s="337"/>
      <c r="AY9" s="337"/>
      <c r="AZ9" s="337"/>
      <c r="BA9" s="337"/>
    </row>
    <row r="10" spans="1:53" s="336" customFormat="1" ht="15.6" customHeight="1">
      <c r="B10" s="337"/>
      <c r="C10" s="820" t="s">
        <v>68</v>
      </c>
      <c r="D10" s="821"/>
      <c r="E10" s="9">
        <v>1</v>
      </c>
      <c r="F10" s="67"/>
      <c r="G10" s="338">
        <f>E10*$A$8</f>
        <v>2</v>
      </c>
      <c r="H10" s="67"/>
      <c r="I10" s="555" t="s">
        <v>49</v>
      </c>
      <c r="J10" s="9">
        <f>IF(I10="Y",G10,0)</f>
        <v>2</v>
      </c>
      <c r="K10" s="355"/>
      <c r="L10" s="1"/>
      <c r="M10" s="724" t="s">
        <v>23</v>
      </c>
      <c r="N10" s="66"/>
      <c r="O10" s="112" t="s">
        <v>21</v>
      </c>
      <c r="P10" s="64">
        <v>2</v>
      </c>
      <c r="Q10" s="66"/>
      <c r="R10" s="111" t="s">
        <v>49</v>
      </c>
      <c r="S10" s="66"/>
      <c r="T10" s="343">
        <f t="shared" ref="T10:T25" si="0">IF(R10="Y",P10*$L$8,"")</f>
        <v>2</v>
      </c>
      <c r="U10" s="66"/>
      <c r="V10" s="109" t="s">
        <v>49</v>
      </c>
      <c r="W10" s="18">
        <f t="shared" ref="W10:W25" si="1">IF(V10="Y", T10, 0)</f>
        <v>2</v>
      </c>
      <c r="X10" s="82">
        <f>IF(OR(R10="N",W10&gt;0),1,0)</f>
        <v>1</v>
      </c>
      <c r="Y10" s="82"/>
      <c r="Z10" s="82"/>
      <c r="AA10" s="134">
        <f>K9</f>
        <v>1</v>
      </c>
      <c r="AB10" s="337"/>
      <c r="AC10" s="337"/>
      <c r="AD10" s="337"/>
      <c r="AE10" s="337"/>
      <c r="AF10" s="337"/>
      <c r="AG10" s="337"/>
      <c r="AH10" s="337"/>
      <c r="AI10" s="809"/>
      <c r="AJ10" s="809"/>
      <c r="AK10" s="809"/>
      <c r="AL10" s="809"/>
      <c r="AM10" s="809"/>
      <c r="AN10" s="809"/>
      <c r="AO10" s="809"/>
      <c r="AP10" s="337"/>
      <c r="AQ10" s="337"/>
      <c r="AR10" s="337"/>
      <c r="AS10" s="337"/>
      <c r="AT10" s="337"/>
      <c r="AU10" s="337"/>
      <c r="AV10" s="337"/>
      <c r="AW10" s="337"/>
      <c r="AX10" s="337"/>
      <c r="AY10" s="337"/>
      <c r="AZ10" s="337"/>
      <c r="BA10" s="337"/>
    </row>
    <row r="11" spans="1:53" s="336" customFormat="1" ht="15.75">
      <c r="B11" s="337"/>
      <c r="C11" s="858" t="s">
        <v>69</v>
      </c>
      <c r="D11" s="858"/>
      <c r="E11" s="9">
        <v>2</v>
      </c>
      <c r="F11" s="67"/>
      <c r="G11" s="338">
        <f>E11*$A$8</f>
        <v>4</v>
      </c>
      <c r="H11" s="67"/>
      <c r="I11" s="555" t="s">
        <v>49</v>
      </c>
      <c r="J11" s="9">
        <f>IF(I11="Y",G11,0)</f>
        <v>4</v>
      </c>
      <c r="K11" s="355"/>
      <c r="L11" s="1"/>
      <c r="M11" s="724" t="s">
        <v>9</v>
      </c>
      <c r="N11" s="67"/>
      <c r="O11" s="112" t="s">
        <v>21</v>
      </c>
      <c r="P11" s="64">
        <v>2</v>
      </c>
      <c r="Q11" s="67"/>
      <c r="R11" s="111" t="s">
        <v>49</v>
      </c>
      <c r="S11" s="67"/>
      <c r="T11" s="343">
        <f t="shared" si="0"/>
        <v>2</v>
      </c>
      <c r="U11" s="67"/>
      <c r="V11" s="109" t="s">
        <v>49</v>
      </c>
      <c r="W11" s="18">
        <f t="shared" si="1"/>
        <v>2</v>
      </c>
      <c r="X11" s="82">
        <f>IF(OR(R11="N",W11&gt;0),1,0)</f>
        <v>1</v>
      </c>
      <c r="Y11" s="82"/>
      <c r="Z11" s="81"/>
      <c r="AA11" s="133">
        <f>K15</f>
        <v>1</v>
      </c>
      <c r="AB11" s="337"/>
      <c r="AC11" s="337"/>
      <c r="AD11" s="337"/>
      <c r="AE11" s="337"/>
      <c r="AF11" s="337"/>
      <c r="AG11" s="337"/>
      <c r="AH11" s="337"/>
      <c r="AI11" s="810" t="s">
        <v>171</v>
      </c>
      <c r="AJ11" s="810"/>
      <c r="AK11" s="810"/>
      <c r="AL11" s="810"/>
      <c r="AM11" s="810"/>
      <c r="AN11" s="810"/>
      <c r="AO11" s="810"/>
      <c r="AP11" s="337"/>
      <c r="AQ11" s="337"/>
      <c r="AR11" s="337"/>
      <c r="AS11" s="337"/>
      <c r="AT11" s="337"/>
      <c r="AU11" s="337"/>
      <c r="AV11" s="337"/>
      <c r="AW11" s="337"/>
      <c r="AX11" s="337"/>
      <c r="AY11" s="337"/>
      <c r="AZ11" s="337"/>
      <c r="BA11" s="337"/>
    </row>
    <row r="12" spans="1:53" s="336" customFormat="1" ht="15.75">
      <c r="B12" s="337"/>
      <c r="C12" s="337"/>
      <c r="D12" s="120" t="s">
        <v>56</v>
      </c>
      <c r="E12" s="60"/>
      <c r="F12" s="58"/>
      <c r="G12" s="344">
        <f>SUM(G9:G11)</f>
        <v>8</v>
      </c>
      <c r="H12" s="58"/>
      <c r="I12" s="345">
        <f>SUM(J9:J11)</f>
        <v>8</v>
      </c>
      <c r="J12" s="12"/>
      <c r="K12" s="355"/>
      <c r="L12" s="1"/>
      <c r="M12" s="724" t="s">
        <v>6</v>
      </c>
      <c r="N12" s="67"/>
      <c r="O12" s="664"/>
      <c r="P12" s="64">
        <v>2</v>
      </c>
      <c r="Q12" s="67"/>
      <c r="R12" s="111" t="s">
        <v>49</v>
      </c>
      <c r="S12" s="67"/>
      <c r="T12" s="343">
        <f t="shared" si="0"/>
        <v>2</v>
      </c>
      <c r="U12" s="67"/>
      <c r="V12" s="109" t="s">
        <v>49</v>
      </c>
      <c r="W12" s="18">
        <f t="shared" si="1"/>
        <v>2</v>
      </c>
      <c r="X12" s="82"/>
      <c r="Y12" s="82"/>
      <c r="Z12" s="81"/>
      <c r="AA12" s="133">
        <f>K26</f>
        <v>1</v>
      </c>
      <c r="AB12" s="337"/>
      <c r="AC12" s="337"/>
      <c r="AD12" s="337"/>
      <c r="AE12" s="337"/>
      <c r="AF12" s="337"/>
      <c r="AG12" s="337"/>
      <c r="AH12" s="337"/>
      <c r="AI12" s="810"/>
      <c r="AJ12" s="810"/>
      <c r="AK12" s="810"/>
      <c r="AL12" s="810"/>
      <c r="AM12" s="810"/>
      <c r="AN12" s="810"/>
      <c r="AO12" s="810"/>
      <c r="AP12" s="337"/>
      <c r="AQ12" s="337"/>
      <c r="AR12" s="337"/>
      <c r="AS12" s="337"/>
      <c r="AT12" s="337"/>
      <c r="AU12" s="337"/>
      <c r="AV12" s="337"/>
      <c r="AW12" s="337"/>
      <c r="AX12" s="337"/>
      <c r="AY12" s="337"/>
      <c r="AZ12" s="337"/>
      <c r="BA12" s="337"/>
    </row>
    <row r="13" spans="1:53" s="336" customFormat="1" ht="15.75">
      <c r="B13" s="337"/>
      <c r="C13" s="92"/>
      <c r="D13" s="92"/>
      <c r="E13" s="92"/>
      <c r="F13" s="92"/>
      <c r="G13" s="92"/>
      <c r="H13" s="92"/>
      <c r="I13" s="571"/>
      <c r="J13" s="92"/>
      <c r="K13" s="355"/>
      <c r="L13" s="1"/>
      <c r="M13" s="724" t="s">
        <v>14</v>
      </c>
      <c r="N13" s="67"/>
      <c r="O13" s="112" t="s">
        <v>21</v>
      </c>
      <c r="P13" s="64">
        <v>2</v>
      </c>
      <c r="Q13" s="67"/>
      <c r="R13" s="111" t="s">
        <v>49</v>
      </c>
      <c r="S13" s="67"/>
      <c r="T13" s="343">
        <f t="shared" si="0"/>
        <v>2</v>
      </c>
      <c r="U13" s="67"/>
      <c r="V13" s="109" t="s">
        <v>49</v>
      </c>
      <c r="W13" s="18">
        <f t="shared" si="1"/>
        <v>2</v>
      </c>
      <c r="X13" s="82">
        <f>IF(OR(R13="N",W13&gt;0),1,0)</f>
        <v>1</v>
      </c>
      <c r="Y13" s="82"/>
      <c r="Z13" s="81"/>
      <c r="AA13" s="133">
        <f>SUM(K32:K34)</f>
        <v>2</v>
      </c>
      <c r="AB13" s="337"/>
      <c r="AC13" s="337"/>
      <c r="AD13" s="337"/>
      <c r="AE13" s="337"/>
      <c r="AF13" s="337"/>
      <c r="AG13" s="93" t="s">
        <v>77</v>
      </c>
      <c r="AH13" s="337"/>
      <c r="AI13" s="810"/>
      <c r="AJ13" s="810"/>
      <c r="AK13" s="810"/>
      <c r="AL13" s="810"/>
      <c r="AM13" s="810"/>
      <c r="AN13" s="810"/>
      <c r="AO13" s="810"/>
      <c r="AP13" s="337"/>
      <c r="AQ13" s="337"/>
      <c r="AR13" s="337"/>
      <c r="AS13" s="337"/>
      <c r="AT13" s="337"/>
      <c r="AU13" s="337"/>
      <c r="AV13" s="337"/>
      <c r="AW13" s="337"/>
      <c r="AX13" s="337"/>
      <c r="AY13" s="337"/>
      <c r="AZ13" s="337"/>
      <c r="BA13" s="337"/>
    </row>
    <row r="14" spans="1:53" s="336" customFormat="1" ht="18.75">
      <c r="A14" s="4">
        <v>2</v>
      </c>
      <c r="B14" s="93"/>
      <c r="C14" s="62" t="s">
        <v>70</v>
      </c>
      <c r="D14" s="54"/>
      <c r="E14" s="337"/>
      <c r="F14" s="43"/>
      <c r="G14" s="119" t="s">
        <v>3</v>
      </c>
      <c r="H14" s="43"/>
      <c r="I14" s="575"/>
      <c r="J14" s="9"/>
      <c r="K14" s="355"/>
      <c r="L14" s="1"/>
      <c r="M14" s="724" t="s">
        <v>22</v>
      </c>
      <c r="N14" s="67"/>
      <c r="O14" s="664"/>
      <c r="P14" s="64">
        <v>2</v>
      </c>
      <c r="Q14" s="67"/>
      <c r="R14" s="111" t="s">
        <v>49</v>
      </c>
      <c r="S14" s="67"/>
      <c r="T14" s="343">
        <f t="shared" si="0"/>
        <v>2</v>
      </c>
      <c r="U14" s="67"/>
      <c r="V14" s="109" t="s">
        <v>49</v>
      </c>
      <c r="W14" s="18">
        <f t="shared" si="1"/>
        <v>2</v>
      </c>
      <c r="X14" s="82"/>
      <c r="Y14" s="82"/>
      <c r="Z14" s="81"/>
      <c r="AA14" s="133">
        <f>SUM(K38:K44)</f>
        <v>5</v>
      </c>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s="336" customFormat="1" ht="15.75">
      <c r="B15" s="337"/>
      <c r="C15" s="850" t="s">
        <v>4</v>
      </c>
      <c r="D15" s="850"/>
      <c r="E15" s="100">
        <v>1</v>
      </c>
      <c r="F15" s="76"/>
      <c r="G15" s="339">
        <f>E15*$A$14</f>
        <v>2</v>
      </c>
      <c r="H15" s="76"/>
      <c r="I15" s="555" t="s">
        <v>49</v>
      </c>
      <c r="J15" s="9">
        <f>IF(I15="Y",G15,0)</f>
        <v>2</v>
      </c>
      <c r="K15" s="354">
        <f>IF(OR(J15,J16,J17,J18,J19&gt;0),1,0)</f>
        <v>1</v>
      </c>
      <c r="M15" s="724" t="s">
        <v>36</v>
      </c>
      <c r="N15" s="67"/>
      <c r="O15" s="112" t="s">
        <v>21</v>
      </c>
      <c r="P15" s="64">
        <v>2</v>
      </c>
      <c r="Q15" s="67"/>
      <c r="R15" s="111" t="s">
        <v>49</v>
      </c>
      <c r="S15" s="67"/>
      <c r="T15" s="343">
        <f t="shared" si="0"/>
        <v>2</v>
      </c>
      <c r="U15" s="67"/>
      <c r="V15" s="109" t="s">
        <v>49</v>
      </c>
      <c r="W15" s="18">
        <f t="shared" si="1"/>
        <v>2</v>
      </c>
      <c r="X15" s="82">
        <f>IF(OR(R15="N",W15&gt;0),1,0)</f>
        <v>1</v>
      </c>
      <c r="Y15" s="82"/>
      <c r="Z15" s="81"/>
      <c r="AA15" s="133">
        <f>SUM(K48:K50)</f>
        <v>2</v>
      </c>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row>
    <row r="16" spans="1:53" s="336" customFormat="1" ht="15.75">
      <c r="B16" s="337"/>
      <c r="C16" s="850" t="s">
        <v>42</v>
      </c>
      <c r="D16" s="850"/>
      <c r="E16" s="100">
        <v>2</v>
      </c>
      <c r="F16" s="76"/>
      <c r="G16" s="339">
        <f>E16*$A$14</f>
        <v>4</v>
      </c>
      <c r="H16" s="76"/>
      <c r="I16" s="555" t="s">
        <v>49</v>
      </c>
      <c r="J16" s="9">
        <f>IF(I16="Y",G16,0)</f>
        <v>4</v>
      </c>
      <c r="K16" s="354"/>
      <c r="M16" s="724" t="s">
        <v>7</v>
      </c>
      <c r="N16" s="67"/>
      <c r="O16" s="664"/>
      <c r="P16" s="64">
        <v>1</v>
      </c>
      <c r="Q16" s="67"/>
      <c r="R16" s="111" t="s">
        <v>49</v>
      </c>
      <c r="S16" s="67"/>
      <c r="T16" s="343">
        <f t="shared" si="0"/>
        <v>1</v>
      </c>
      <c r="U16" s="67"/>
      <c r="V16" s="109" t="s">
        <v>49</v>
      </c>
      <c r="W16" s="18">
        <f t="shared" si="1"/>
        <v>1</v>
      </c>
      <c r="X16" s="82"/>
      <c r="Y16" s="82"/>
      <c r="Z16" s="82"/>
      <c r="AA16" s="133">
        <f>X10</f>
        <v>1</v>
      </c>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row>
    <row r="17" spans="1:53" s="336" customFormat="1" ht="15.75">
      <c r="B17" s="337"/>
      <c r="C17" s="851" t="s">
        <v>5</v>
      </c>
      <c r="D17" s="851"/>
      <c r="E17" s="96">
        <v>3</v>
      </c>
      <c r="F17" s="76"/>
      <c r="G17" s="339">
        <f>E17*$A$14</f>
        <v>6</v>
      </c>
      <c r="H17" s="76"/>
      <c r="I17" s="555" t="s">
        <v>49</v>
      </c>
      <c r="J17" s="9">
        <f>IF(I17="Y",G17,0)</f>
        <v>6</v>
      </c>
      <c r="K17" s="354"/>
      <c r="M17" s="724" t="s">
        <v>41</v>
      </c>
      <c r="N17" s="67"/>
      <c r="O17" s="664"/>
      <c r="P17" s="64">
        <v>1</v>
      </c>
      <c r="Q17" s="67"/>
      <c r="R17" s="111" t="s">
        <v>49</v>
      </c>
      <c r="S17" s="67"/>
      <c r="T17" s="343">
        <f t="shared" si="0"/>
        <v>1</v>
      </c>
      <c r="U17" s="67"/>
      <c r="V17" s="109" t="s">
        <v>49</v>
      </c>
      <c r="W17" s="18">
        <f t="shared" si="1"/>
        <v>1</v>
      </c>
      <c r="X17" s="82"/>
      <c r="Y17" s="82"/>
      <c r="Z17" s="82"/>
      <c r="AA17" s="133">
        <f>X11</f>
        <v>1</v>
      </c>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row>
    <row r="18" spans="1:53" s="336" customFormat="1" ht="15.75">
      <c r="A18" s="6"/>
      <c r="B18" s="337"/>
      <c r="C18" s="851" t="s">
        <v>87</v>
      </c>
      <c r="D18" s="851"/>
      <c r="E18" s="101">
        <v>4</v>
      </c>
      <c r="F18" s="6"/>
      <c r="G18" s="340">
        <f>E18*$A$14</f>
        <v>8</v>
      </c>
      <c r="H18" s="6"/>
      <c r="I18" s="555" t="s">
        <v>49</v>
      </c>
      <c r="J18" s="9">
        <f>IF(I18="Y",G18,0)</f>
        <v>8</v>
      </c>
      <c r="K18" s="354"/>
      <c r="M18" s="724" t="s">
        <v>40</v>
      </c>
      <c r="N18" s="67"/>
      <c r="O18" s="664"/>
      <c r="P18" s="64">
        <v>1</v>
      </c>
      <c r="Q18" s="67"/>
      <c r="R18" s="111" t="s">
        <v>49</v>
      </c>
      <c r="S18" s="67"/>
      <c r="T18" s="343">
        <f t="shared" si="0"/>
        <v>1</v>
      </c>
      <c r="U18" s="67"/>
      <c r="V18" s="109" t="s">
        <v>49</v>
      </c>
      <c r="W18" s="18">
        <f t="shared" si="1"/>
        <v>1</v>
      </c>
      <c r="X18" s="82">
        <v>1</v>
      </c>
      <c r="Y18" s="82"/>
      <c r="Z18" s="82"/>
      <c r="AA18" s="133">
        <f>X13</f>
        <v>1</v>
      </c>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row>
    <row r="19" spans="1:53" s="336" customFormat="1" ht="15.75">
      <c r="B19" s="337"/>
      <c r="C19" s="867" t="s">
        <v>161</v>
      </c>
      <c r="D19" s="867"/>
      <c r="E19" s="96">
        <v>6</v>
      </c>
      <c r="F19" s="76"/>
      <c r="G19" s="339">
        <f>E19*$A$14</f>
        <v>12</v>
      </c>
      <c r="H19" s="76"/>
      <c r="I19" s="555" t="s">
        <v>49</v>
      </c>
      <c r="J19" s="9">
        <f>IF(I19="Y",G19,0)</f>
        <v>12</v>
      </c>
      <c r="K19" s="354"/>
      <c r="M19" s="724" t="s">
        <v>15</v>
      </c>
      <c r="N19" s="67"/>
      <c r="O19" s="664"/>
      <c r="P19" s="64">
        <v>1</v>
      </c>
      <c r="Q19" s="67"/>
      <c r="R19" s="111" t="s">
        <v>49</v>
      </c>
      <c r="S19" s="67"/>
      <c r="T19" s="343">
        <f t="shared" si="0"/>
        <v>1</v>
      </c>
      <c r="U19" s="67"/>
      <c r="V19" s="109" t="s">
        <v>49</v>
      </c>
      <c r="W19" s="18">
        <f t="shared" si="1"/>
        <v>1</v>
      </c>
      <c r="X19" s="82"/>
      <c r="Y19" s="82"/>
      <c r="Z19" s="82"/>
      <c r="AA19" s="133">
        <f>X15</f>
        <v>1</v>
      </c>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row>
    <row r="20" spans="1:53" s="336" customFormat="1" ht="15.75">
      <c r="B20" s="337"/>
      <c r="C20" s="814" t="s">
        <v>72</v>
      </c>
      <c r="D20" s="815"/>
      <c r="E20" s="6"/>
      <c r="F20" s="6"/>
      <c r="G20" s="44"/>
      <c r="H20" s="44"/>
      <c r="I20" s="583"/>
      <c r="J20" s="9"/>
      <c r="K20" s="354"/>
      <c r="M20" s="724" t="s">
        <v>10</v>
      </c>
      <c r="N20" s="67"/>
      <c r="O20" s="112" t="s">
        <v>21</v>
      </c>
      <c r="P20" s="64">
        <v>1</v>
      </c>
      <c r="Q20" s="67"/>
      <c r="R20" s="111" t="s">
        <v>49</v>
      </c>
      <c r="S20" s="67"/>
      <c r="T20" s="343">
        <f t="shared" si="0"/>
        <v>1</v>
      </c>
      <c r="U20" s="67"/>
      <c r="V20" s="109" t="s">
        <v>49</v>
      </c>
      <c r="W20" s="18">
        <f t="shared" si="1"/>
        <v>1</v>
      </c>
      <c r="X20" s="82">
        <f>IF(OR(R20="N",W20&gt;0),1,0)</f>
        <v>1</v>
      </c>
      <c r="Y20" s="82"/>
      <c r="Z20" s="82"/>
      <c r="AA20" s="133">
        <f>X18</f>
        <v>1</v>
      </c>
      <c r="AB20" s="337" t="s">
        <v>115</v>
      </c>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row>
    <row r="21" spans="1:53" s="336" customFormat="1" ht="15.75">
      <c r="B21" s="337"/>
      <c r="C21" s="814" t="s">
        <v>73</v>
      </c>
      <c r="D21" s="815"/>
      <c r="E21" s="337"/>
      <c r="F21" s="6"/>
      <c r="G21" s="44"/>
      <c r="H21" s="44"/>
      <c r="I21" s="583"/>
      <c r="J21" s="9"/>
      <c r="K21" s="354"/>
      <c r="M21" s="724" t="s">
        <v>8</v>
      </c>
      <c r="N21" s="67"/>
      <c r="O21" s="112" t="s">
        <v>21</v>
      </c>
      <c r="P21" s="64">
        <v>1</v>
      </c>
      <c r="Q21" s="67"/>
      <c r="R21" s="111" t="s">
        <v>49</v>
      </c>
      <c r="S21" s="67"/>
      <c r="T21" s="343">
        <f t="shared" si="0"/>
        <v>1</v>
      </c>
      <c r="U21" s="67"/>
      <c r="V21" s="109" t="s">
        <v>49</v>
      </c>
      <c r="W21" s="18">
        <f t="shared" si="1"/>
        <v>1</v>
      </c>
      <c r="X21" s="82">
        <f>IF(OR(R21="N",W21&gt;0),1,0)</f>
        <v>1</v>
      </c>
      <c r="Y21" s="82"/>
      <c r="Z21" s="82"/>
      <c r="AA21" s="133">
        <f>X20</f>
        <v>1</v>
      </c>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row>
    <row r="22" spans="1:53" s="336" customFormat="1" ht="16.5" thickBot="1">
      <c r="B22" s="337"/>
      <c r="C22" s="814" t="s">
        <v>88</v>
      </c>
      <c r="D22" s="815"/>
      <c r="E22" s="337"/>
      <c r="F22" s="6"/>
      <c r="G22" s="44"/>
      <c r="H22" s="44"/>
      <c r="I22" s="583"/>
      <c r="J22" s="9"/>
      <c r="K22" s="354"/>
      <c r="M22" s="724" t="s">
        <v>37</v>
      </c>
      <c r="N22" s="67"/>
      <c r="O22" s="664"/>
      <c r="P22" s="64">
        <v>1</v>
      </c>
      <c r="Q22" s="67"/>
      <c r="R22" s="111" t="s">
        <v>49</v>
      </c>
      <c r="S22" s="67"/>
      <c r="T22" s="343">
        <f t="shared" si="0"/>
        <v>1</v>
      </c>
      <c r="U22" s="67"/>
      <c r="V22" s="109" t="s">
        <v>49</v>
      </c>
      <c r="W22" s="18">
        <f t="shared" si="1"/>
        <v>1</v>
      </c>
      <c r="X22" s="82"/>
      <c r="Y22" s="82"/>
      <c r="Z22" s="82"/>
      <c r="AA22" s="135">
        <f>X21</f>
        <v>1</v>
      </c>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53" s="336" customFormat="1" ht="16.5" thickBot="1">
      <c r="B23" s="337"/>
      <c r="C23" s="816" t="s">
        <v>74</v>
      </c>
      <c r="D23" s="817"/>
      <c r="E23" s="337"/>
      <c r="F23" s="6"/>
      <c r="G23" s="44"/>
      <c r="H23" s="44"/>
      <c r="I23" s="583"/>
      <c r="J23" s="9"/>
      <c r="K23" s="354"/>
      <c r="M23" s="724" t="s">
        <v>59</v>
      </c>
      <c r="N23" s="67"/>
      <c r="O23" s="664"/>
      <c r="P23" s="64">
        <v>0.5</v>
      </c>
      <c r="Q23" s="67"/>
      <c r="R23" s="111" t="s">
        <v>49</v>
      </c>
      <c r="S23" s="67"/>
      <c r="T23" s="343">
        <f t="shared" si="0"/>
        <v>0.5</v>
      </c>
      <c r="U23" s="67"/>
      <c r="V23" s="109" t="s">
        <v>49</v>
      </c>
      <c r="W23" s="18">
        <f t="shared" si="1"/>
        <v>0.5</v>
      </c>
      <c r="X23" s="82"/>
      <c r="Y23" s="82"/>
      <c r="Z23" s="82"/>
      <c r="AA23" s="132">
        <f>MIN(AA10:AA22)</f>
        <v>1</v>
      </c>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row>
    <row r="24" spans="1:53" s="336" customFormat="1" ht="15.75">
      <c r="B24" s="337"/>
      <c r="C24" s="643" t="s">
        <v>157</v>
      </c>
      <c r="D24" s="120" t="s">
        <v>56</v>
      </c>
      <c r="E24" s="337"/>
      <c r="F24" s="58"/>
      <c r="G24" s="344">
        <f>MAX(G15:G19)</f>
        <v>12</v>
      </c>
      <c r="H24" s="58"/>
      <c r="I24" s="345">
        <f>MAX(J15:J19)</f>
        <v>12</v>
      </c>
      <c r="J24" s="9"/>
      <c r="K24" s="354"/>
      <c r="M24" s="724" t="s">
        <v>11</v>
      </c>
      <c r="N24" s="67"/>
      <c r="O24" s="664"/>
      <c r="P24" s="64">
        <v>0.5</v>
      </c>
      <c r="Q24" s="67"/>
      <c r="R24" s="111" t="s">
        <v>49</v>
      </c>
      <c r="S24" s="67"/>
      <c r="T24" s="343">
        <f t="shared" si="0"/>
        <v>0.5</v>
      </c>
      <c r="U24" s="67"/>
      <c r="V24" s="109" t="s">
        <v>49</v>
      </c>
      <c r="W24" s="18">
        <f t="shared" si="1"/>
        <v>0.5</v>
      </c>
      <c r="X24" s="82"/>
      <c r="Y24" s="82"/>
      <c r="Z24" s="82"/>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row>
    <row r="25" spans="1:53" s="336" customFormat="1" ht="37.5" customHeight="1">
      <c r="A25" s="4">
        <v>2</v>
      </c>
      <c r="B25" s="93"/>
      <c r="C25" s="829" t="s">
        <v>89</v>
      </c>
      <c r="D25" s="829"/>
      <c r="E25" s="337"/>
      <c r="F25" s="43"/>
      <c r="G25" s="47" t="s">
        <v>2</v>
      </c>
      <c r="H25" s="43"/>
      <c r="I25" s="575"/>
      <c r="J25" s="9"/>
      <c r="K25" s="354"/>
      <c r="M25" s="724" t="s">
        <v>13</v>
      </c>
      <c r="N25" s="67"/>
      <c r="O25" s="664"/>
      <c r="P25" s="64">
        <v>0.5</v>
      </c>
      <c r="Q25" s="67"/>
      <c r="R25" s="111" t="s">
        <v>49</v>
      </c>
      <c r="S25" s="67"/>
      <c r="T25" s="343">
        <f t="shared" si="0"/>
        <v>0.5</v>
      </c>
      <c r="U25" s="67"/>
      <c r="V25" s="109" t="s">
        <v>49</v>
      </c>
      <c r="W25" s="18">
        <f t="shared" si="1"/>
        <v>0.5</v>
      </c>
      <c r="X25" s="82"/>
      <c r="Y25" s="82"/>
      <c r="Z25" s="82"/>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row>
    <row r="26" spans="1:53" s="336" customFormat="1" ht="15.75">
      <c r="A26" s="4"/>
      <c r="B26" s="93"/>
      <c r="C26" s="851" t="s">
        <v>160</v>
      </c>
      <c r="D26" s="851"/>
      <c r="E26" s="98">
        <v>2</v>
      </c>
      <c r="F26" s="67"/>
      <c r="G26" s="338">
        <f>E26*$A$25</f>
        <v>4</v>
      </c>
      <c r="H26" s="67"/>
      <c r="I26" s="555" t="s">
        <v>49</v>
      </c>
      <c r="J26" s="9">
        <f>IF(I26="Y",G26,0)</f>
        <v>4</v>
      </c>
      <c r="K26" s="354">
        <f>IF(OR(J26,J27,J28&gt;0),1,0)</f>
        <v>1</v>
      </c>
      <c r="M26" s="724" t="s">
        <v>12</v>
      </c>
      <c r="N26" s="65"/>
      <c r="O26" s="664"/>
      <c r="P26" s="64">
        <v>0.5</v>
      </c>
      <c r="Q26" s="65"/>
      <c r="R26" s="111" t="s">
        <v>49</v>
      </c>
      <c r="S26" s="65"/>
      <c r="T26" s="343">
        <f>IF(R26="Y",P26*$L$8,"")</f>
        <v>0.5</v>
      </c>
      <c r="U26" s="65"/>
      <c r="V26" s="109" t="s">
        <v>49</v>
      </c>
      <c r="W26" s="18">
        <f>IF(V26="Y", T26, 0)</f>
        <v>0.5</v>
      </c>
      <c r="X26" s="82"/>
      <c r="Y26" s="82"/>
      <c r="Z26" s="82"/>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row>
    <row r="27" spans="1:53" s="336" customFormat="1" ht="15.6" customHeight="1">
      <c r="B27" s="337"/>
      <c r="C27" s="851" t="s">
        <v>44</v>
      </c>
      <c r="D27" s="851"/>
      <c r="E27" s="98">
        <v>2</v>
      </c>
      <c r="F27" s="67"/>
      <c r="G27" s="338">
        <f>E27*$A$25</f>
        <v>4</v>
      </c>
      <c r="H27" s="67"/>
      <c r="I27" s="555" t="s">
        <v>49</v>
      </c>
      <c r="J27" s="9">
        <f>IF(I27="Y",G27,0)</f>
        <v>4</v>
      </c>
      <c r="K27" s="354"/>
      <c r="M27" s="51" t="s">
        <v>25</v>
      </c>
      <c r="N27" s="44"/>
      <c r="O27" s="42"/>
      <c r="P27" s="44"/>
      <c r="Q27" s="44"/>
      <c r="R27" s="48"/>
      <c r="S27" s="44"/>
      <c r="T27" s="49"/>
      <c r="U27" s="44"/>
      <c r="V27" s="745"/>
      <c r="W27" s="19"/>
      <c r="X27" s="82"/>
      <c r="Y27" s="82"/>
      <c r="Z27" s="82"/>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row>
    <row r="28" spans="1:53" s="336" customFormat="1" ht="13.15" customHeight="1">
      <c r="B28" s="337"/>
      <c r="C28" s="825" t="s">
        <v>79</v>
      </c>
      <c r="D28" s="826"/>
      <c r="E28" s="99">
        <v>1</v>
      </c>
      <c r="F28" s="147"/>
      <c r="G28" s="868">
        <f>E28*$A$25</f>
        <v>2</v>
      </c>
      <c r="H28" s="55"/>
      <c r="I28" s="877" t="s">
        <v>49</v>
      </c>
      <c r="J28" s="9">
        <f>IF(I28="Y",G28,0)</f>
        <v>2</v>
      </c>
      <c r="K28" s="354"/>
      <c r="M28" s="658" t="s">
        <v>28</v>
      </c>
      <c r="N28" s="66"/>
      <c r="O28" s="665"/>
      <c r="P28" s="64">
        <v>2</v>
      </c>
      <c r="Q28" s="66"/>
      <c r="R28" s="111" t="s">
        <v>49</v>
      </c>
      <c r="S28" s="66"/>
      <c r="T28" s="343">
        <f t="shared" ref="T28:T34" si="2">IF(R28="Y",P28*$L$8,"")</f>
        <v>2</v>
      </c>
      <c r="U28" s="66"/>
      <c r="V28" s="642" t="s">
        <v>49</v>
      </c>
      <c r="W28" s="18">
        <f t="shared" ref="W28:W34" si="3">IF(V28="Y", T28, 0)</f>
        <v>2</v>
      </c>
      <c r="X28" s="82"/>
      <c r="Y28" s="82"/>
      <c r="Z28" s="82"/>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row>
    <row r="29" spans="1:53" s="336" customFormat="1" ht="18" customHeight="1">
      <c r="B29" s="337"/>
      <c r="C29" s="827"/>
      <c r="D29" s="828"/>
      <c r="E29" s="6"/>
      <c r="F29" s="6"/>
      <c r="G29" s="869"/>
      <c r="H29" s="6"/>
      <c r="I29" s="878"/>
      <c r="J29" s="10"/>
      <c r="K29" s="354"/>
      <c r="M29" s="658" t="s">
        <v>20</v>
      </c>
      <c r="N29" s="67"/>
      <c r="O29" s="665"/>
      <c r="P29" s="64">
        <v>1</v>
      </c>
      <c r="Q29" s="67"/>
      <c r="R29" s="111" t="s">
        <v>49</v>
      </c>
      <c r="S29" s="67"/>
      <c r="T29" s="343">
        <f t="shared" si="2"/>
        <v>1</v>
      </c>
      <c r="U29" s="67"/>
      <c r="V29" s="110" t="s">
        <v>49</v>
      </c>
      <c r="W29" s="18">
        <f t="shared" si="3"/>
        <v>1</v>
      </c>
      <c r="X29" s="82"/>
      <c r="Y29" s="82"/>
      <c r="Z29" s="82"/>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row>
    <row r="30" spans="1:53" s="336" customFormat="1" ht="15.75">
      <c r="B30" s="337"/>
      <c r="C30" s="643" t="s">
        <v>157</v>
      </c>
      <c r="D30" s="123" t="s">
        <v>56</v>
      </c>
      <c r="E30" s="337">
        <f>SUM(E26:E28)</f>
        <v>5</v>
      </c>
      <c r="F30" s="56"/>
      <c r="G30" s="346">
        <f>SUM(G26:G28)</f>
        <v>10</v>
      </c>
      <c r="H30" s="56"/>
      <c r="I30" s="345">
        <f>SUM(J26:J28)</f>
        <v>10</v>
      </c>
      <c r="J30" s="9"/>
      <c r="K30" s="354"/>
      <c r="M30" s="658" t="s">
        <v>17</v>
      </c>
      <c r="N30" s="67"/>
      <c r="O30" s="665"/>
      <c r="P30" s="64">
        <v>1</v>
      </c>
      <c r="Q30" s="67"/>
      <c r="R30" s="111" t="s">
        <v>49</v>
      </c>
      <c r="S30" s="67"/>
      <c r="T30" s="343">
        <f t="shared" si="2"/>
        <v>1</v>
      </c>
      <c r="U30" s="67"/>
      <c r="V30" s="642" t="s">
        <v>49</v>
      </c>
      <c r="W30" s="18">
        <f t="shared" si="3"/>
        <v>1</v>
      </c>
      <c r="X30" s="82"/>
      <c r="Y30" s="82"/>
      <c r="Z30" s="82"/>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row>
    <row r="31" spans="1:53" s="336" customFormat="1" ht="54.75" customHeight="1">
      <c r="A31" s="4">
        <v>2</v>
      </c>
      <c r="B31" s="93"/>
      <c r="C31" s="829" t="s">
        <v>177</v>
      </c>
      <c r="D31" s="829"/>
      <c r="E31" s="337"/>
      <c r="F31" s="43"/>
      <c r="G31" s="119" t="s">
        <v>2</v>
      </c>
      <c r="H31" s="43"/>
      <c r="I31" s="50"/>
      <c r="J31" s="9"/>
      <c r="K31" s="354"/>
      <c r="M31" s="658" t="s">
        <v>19</v>
      </c>
      <c r="N31" s="67"/>
      <c r="O31" s="665"/>
      <c r="P31" s="64">
        <v>1</v>
      </c>
      <c r="Q31" s="67"/>
      <c r="R31" s="111" t="s">
        <v>49</v>
      </c>
      <c r="S31" s="67"/>
      <c r="T31" s="343">
        <f t="shared" si="2"/>
        <v>1</v>
      </c>
      <c r="U31" s="67"/>
      <c r="V31" s="110" t="s">
        <v>49</v>
      </c>
      <c r="W31" s="18">
        <f t="shared" si="3"/>
        <v>1</v>
      </c>
      <c r="X31" s="82"/>
      <c r="Y31" s="82"/>
      <c r="Z31" s="82"/>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row>
    <row r="32" spans="1:53" s="336" customFormat="1" ht="31.5" customHeight="1">
      <c r="B32" s="337"/>
      <c r="C32" s="866" t="s">
        <v>80</v>
      </c>
      <c r="D32" s="866"/>
      <c r="E32" s="96">
        <v>0</v>
      </c>
      <c r="F32" s="76"/>
      <c r="G32" s="339">
        <f>E32*$A$31</f>
        <v>0</v>
      </c>
      <c r="H32" s="76"/>
      <c r="I32" s="109" t="s">
        <v>50</v>
      </c>
      <c r="J32" s="9">
        <f>IF(I32="Y",G32,0)</f>
        <v>0</v>
      </c>
      <c r="K32" s="354">
        <f>IF(I32="Y",1,0)</f>
        <v>0</v>
      </c>
      <c r="M32" s="658" t="s">
        <v>18</v>
      </c>
      <c r="N32" s="67"/>
      <c r="O32" s="665"/>
      <c r="P32" s="64">
        <v>1</v>
      </c>
      <c r="Q32" s="67"/>
      <c r="R32" s="111" t="s">
        <v>49</v>
      </c>
      <c r="S32" s="67"/>
      <c r="T32" s="343">
        <f t="shared" si="2"/>
        <v>1</v>
      </c>
      <c r="U32" s="67"/>
      <c r="V32" s="642" t="s">
        <v>49</v>
      </c>
      <c r="W32" s="18">
        <f t="shared" si="3"/>
        <v>1</v>
      </c>
      <c r="X32" s="82"/>
      <c r="Y32" s="82"/>
      <c r="Z32" s="82"/>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row>
    <row r="33" spans="1:53" s="336" customFormat="1" ht="31.15" customHeight="1">
      <c r="B33" s="337"/>
      <c r="C33" s="866" t="s">
        <v>178</v>
      </c>
      <c r="D33" s="866"/>
      <c r="E33" s="96">
        <v>2.5</v>
      </c>
      <c r="F33" s="76"/>
      <c r="G33" s="339">
        <f>E33*$A$31</f>
        <v>5</v>
      </c>
      <c r="H33" s="76"/>
      <c r="I33" s="109" t="s">
        <v>49</v>
      </c>
      <c r="J33" s="9">
        <f>IF(I33="Y",G33,0)</f>
        <v>5</v>
      </c>
      <c r="K33" s="354">
        <f>IF(I33="Y",1,0)</f>
        <v>1</v>
      </c>
      <c r="M33" s="658" t="s">
        <v>26</v>
      </c>
      <c r="N33" s="67"/>
      <c r="O33" s="665"/>
      <c r="P33" s="64">
        <v>1</v>
      </c>
      <c r="Q33" s="67"/>
      <c r="R33" s="111" t="s">
        <v>49</v>
      </c>
      <c r="S33" s="67"/>
      <c r="T33" s="343">
        <f t="shared" si="2"/>
        <v>1</v>
      </c>
      <c r="U33" s="67"/>
      <c r="V33" s="642" t="s">
        <v>49</v>
      </c>
      <c r="W33" s="18">
        <f t="shared" si="3"/>
        <v>1</v>
      </c>
      <c r="X33" s="82"/>
      <c r="Y33" s="82"/>
      <c r="Z33" s="82"/>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row>
    <row r="34" spans="1:53" s="336" customFormat="1" ht="31.9" customHeight="1">
      <c r="B34" s="337"/>
      <c r="C34" s="824" t="s">
        <v>81</v>
      </c>
      <c r="D34" s="824"/>
      <c r="E34" s="97">
        <v>2.5</v>
      </c>
      <c r="F34" s="76"/>
      <c r="G34" s="339">
        <f>E34*$A$31</f>
        <v>5</v>
      </c>
      <c r="H34" s="76"/>
      <c r="I34" s="555" t="s">
        <v>49</v>
      </c>
      <c r="J34" s="9">
        <f>IF(I34="Y",G34,0)</f>
        <v>5</v>
      </c>
      <c r="K34" s="354">
        <f>IF(I34="Y",1,0)</f>
        <v>1</v>
      </c>
      <c r="M34" s="724" t="s">
        <v>16</v>
      </c>
      <c r="N34" s="67"/>
      <c r="O34" s="664"/>
      <c r="P34" s="64">
        <v>0.5</v>
      </c>
      <c r="Q34" s="67"/>
      <c r="R34" s="111" t="s">
        <v>49</v>
      </c>
      <c r="S34" s="67"/>
      <c r="T34" s="343">
        <f t="shared" si="2"/>
        <v>0.5</v>
      </c>
      <c r="U34" s="67"/>
      <c r="V34" s="642" t="s">
        <v>49</v>
      </c>
      <c r="W34" s="18">
        <f t="shared" si="3"/>
        <v>0.5</v>
      </c>
      <c r="X34" s="82"/>
      <c r="Y34" s="82"/>
      <c r="Z34" s="82"/>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row>
    <row r="35" spans="1:53" s="336" customFormat="1" ht="18.75">
      <c r="B35" s="337"/>
      <c r="C35" s="643" t="s">
        <v>157</v>
      </c>
      <c r="D35" s="123" t="s">
        <v>56</v>
      </c>
      <c r="E35" s="337">
        <f>SUM(E32:E34)</f>
        <v>5</v>
      </c>
      <c r="F35" s="56"/>
      <c r="G35" s="346">
        <f>SUM(G32:G34)</f>
        <v>10</v>
      </c>
      <c r="H35" s="56"/>
      <c r="I35" s="347">
        <f>SUM(J32:J34)</f>
        <v>10</v>
      </c>
      <c r="J35" s="10"/>
      <c r="K35" s="354"/>
      <c r="M35" s="73" t="s">
        <v>32</v>
      </c>
      <c r="N35" s="55"/>
      <c r="O35" s="55"/>
      <c r="P35" s="55"/>
      <c r="Q35" s="55"/>
      <c r="R35" s="74"/>
      <c r="S35" s="55"/>
      <c r="T35" s="75"/>
      <c r="U35" s="55"/>
      <c r="V35" s="746"/>
      <c r="W35" s="19"/>
      <c r="X35" s="82"/>
      <c r="Y35" s="82"/>
      <c r="Z35" s="82"/>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row>
    <row r="36" spans="1:53" s="336" customFormat="1" ht="15.75">
      <c r="B36" s="337"/>
      <c r="C36" s="337"/>
      <c r="D36" s="44"/>
      <c r="E36" s="337"/>
      <c r="F36" s="44"/>
      <c r="G36" s="44"/>
      <c r="H36" s="44"/>
      <c r="I36" s="575"/>
      <c r="J36" s="9"/>
      <c r="K36" s="354"/>
      <c r="M36" s="658" t="s">
        <v>30</v>
      </c>
      <c r="N36" s="67"/>
      <c r="O36" s="665"/>
      <c r="P36" s="64">
        <v>1</v>
      </c>
      <c r="Q36" s="67"/>
      <c r="R36" s="111" t="s">
        <v>49</v>
      </c>
      <c r="S36" s="67"/>
      <c r="T36" s="343">
        <f>IF(R36="Y",P36*$L$8,"")</f>
        <v>1</v>
      </c>
      <c r="U36" s="67"/>
      <c r="V36" s="110" t="s">
        <v>49</v>
      </c>
      <c r="W36" s="18">
        <f>IF(V36="Y", T36, 0)</f>
        <v>1</v>
      </c>
      <c r="X36" s="82"/>
      <c r="Y36" s="82"/>
      <c r="Z36" s="82"/>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row>
    <row r="37" spans="1:53" s="336" customFormat="1" ht="37.9" customHeight="1">
      <c r="A37" s="4">
        <v>4</v>
      </c>
      <c r="B37" s="93"/>
      <c r="C37" s="63" t="s">
        <v>179</v>
      </c>
      <c r="D37" s="54"/>
      <c r="E37" s="337"/>
      <c r="F37" s="43"/>
      <c r="G37" s="662" t="s">
        <v>2</v>
      </c>
      <c r="H37" s="43"/>
      <c r="I37" s="575"/>
      <c r="J37" s="9"/>
      <c r="K37" s="354"/>
      <c r="M37" s="658" t="s">
        <v>31</v>
      </c>
      <c r="N37" s="65"/>
      <c r="O37" s="665"/>
      <c r="P37" s="64">
        <v>0.5</v>
      </c>
      <c r="Q37" s="65"/>
      <c r="R37" s="111" t="s">
        <v>49</v>
      </c>
      <c r="S37" s="65"/>
      <c r="T37" s="343">
        <f>IF(R37="Y",P37*$L$8,"")</f>
        <v>0.5</v>
      </c>
      <c r="U37" s="65"/>
      <c r="V37" s="110" t="s">
        <v>49</v>
      </c>
      <c r="W37" s="18">
        <f>IF(V37="Y", T37, 0)</f>
        <v>0.5</v>
      </c>
      <c r="X37" s="82"/>
      <c r="Y37" s="82"/>
      <c r="Z37" s="82"/>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row>
    <row r="38" spans="1:53" s="336" customFormat="1" ht="16.899999999999999" customHeight="1">
      <c r="B38" s="337"/>
      <c r="C38" s="824" t="s">
        <v>180</v>
      </c>
      <c r="D38" s="824"/>
      <c r="E38" s="96">
        <v>0</v>
      </c>
      <c r="F38" s="76"/>
      <c r="G38" s="339">
        <f>E38*$A$37</f>
        <v>0</v>
      </c>
      <c r="H38" s="341"/>
      <c r="I38" s="555" t="s">
        <v>50</v>
      </c>
      <c r="J38" s="9">
        <f t="shared" ref="J38:J44" si="4">IF(I38="Y",G38,0)</f>
        <v>0</v>
      </c>
      <c r="K38" s="354">
        <f t="shared" ref="K38:K44" si="5">IF(I38="Y",1,0)</f>
        <v>0</v>
      </c>
      <c r="M38" s="178" t="s">
        <v>100</v>
      </c>
      <c r="N38" s="337"/>
      <c r="O38" s="337"/>
      <c r="P38" s="337"/>
      <c r="Q38" s="337"/>
      <c r="R38" s="46"/>
      <c r="S38" s="337"/>
      <c r="T38" s="337"/>
      <c r="U38" s="337"/>
      <c r="V38" s="46"/>
      <c r="W38" s="5"/>
      <c r="X38" s="82"/>
      <c r="Y38" s="82"/>
      <c r="Z38" s="82"/>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row>
    <row r="39" spans="1:53" s="336" customFormat="1" ht="31.5" customHeight="1">
      <c r="B39" s="337"/>
      <c r="C39" s="824" t="s">
        <v>181</v>
      </c>
      <c r="D39" s="824"/>
      <c r="E39" s="96">
        <v>1</v>
      </c>
      <c r="F39" s="76"/>
      <c r="G39" s="339">
        <f>E39*$A$37</f>
        <v>4</v>
      </c>
      <c r="H39" s="341"/>
      <c r="I39" s="555" t="s">
        <v>49</v>
      </c>
      <c r="J39" s="9">
        <f t="shared" si="4"/>
        <v>4</v>
      </c>
      <c r="K39" s="354">
        <f t="shared" si="5"/>
        <v>1</v>
      </c>
      <c r="M39" s="43"/>
      <c r="N39" s="47"/>
      <c r="O39" s="337"/>
      <c r="P39" s="47"/>
      <c r="Q39" s="47"/>
      <c r="R39" s="128" t="s">
        <v>58</v>
      </c>
      <c r="S39" s="47"/>
      <c r="T39" s="350">
        <f>SUM(T10:T37)</f>
        <v>30</v>
      </c>
      <c r="U39" s="47"/>
      <c r="V39" s="351">
        <f>SUM(W10:W37)</f>
        <v>30</v>
      </c>
      <c r="W39" s="17"/>
      <c r="X39" s="86"/>
      <c r="Y39" s="86"/>
      <c r="Z39" s="86"/>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row>
    <row r="40" spans="1:53" s="336" customFormat="1" ht="45" customHeight="1" thickBot="1">
      <c r="B40" s="337"/>
      <c r="C40" s="824" t="s">
        <v>182</v>
      </c>
      <c r="D40" s="824"/>
      <c r="E40" s="96">
        <v>2</v>
      </c>
      <c r="F40" s="76"/>
      <c r="G40" s="339">
        <v>4</v>
      </c>
      <c r="H40" s="341"/>
      <c r="I40" s="555" t="s">
        <v>49</v>
      </c>
      <c r="J40" s="9">
        <f t="shared" si="4"/>
        <v>4</v>
      </c>
      <c r="K40" s="354">
        <f t="shared" si="5"/>
        <v>1</v>
      </c>
      <c r="M40" s="6"/>
      <c r="N40" s="337"/>
      <c r="O40" s="6"/>
      <c r="P40" s="6"/>
      <c r="Q40" s="337"/>
      <c r="R40" s="5"/>
      <c r="S40" s="337"/>
      <c r="T40" s="5"/>
      <c r="U40" s="337"/>
      <c r="V40" s="5"/>
      <c r="W40" s="5"/>
      <c r="X40" s="82"/>
      <c r="Y40" s="82"/>
      <c r="Z40" s="82"/>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row>
    <row r="41" spans="1:53" s="336" customFormat="1" ht="31.15" customHeight="1">
      <c r="B41" s="337"/>
      <c r="C41" s="824" t="s">
        <v>183</v>
      </c>
      <c r="D41" s="824"/>
      <c r="E41" s="96"/>
      <c r="F41" s="76"/>
      <c r="G41" s="339"/>
      <c r="H41" s="341"/>
      <c r="I41" s="339"/>
      <c r="J41" s="9">
        <f t="shared" si="4"/>
        <v>0</v>
      </c>
      <c r="K41" s="354">
        <f t="shared" si="5"/>
        <v>0</v>
      </c>
      <c r="M41" s="841" t="s">
        <v>71</v>
      </c>
      <c r="N41" s="68"/>
      <c r="O41" s="843">
        <f>(I53+V39)/(G53+T39)</f>
        <v>1</v>
      </c>
      <c r="P41" s="843"/>
      <c r="Q41" s="843"/>
      <c r="R41" s="843"/>
      <c r="S41" s="843"/>
      <c r="T41" s="843"/>
      <c r="U41" s="843"/>
      <c r="V41" s="844"/>
      <c r="W41" s="5"/>
      <c r="X41" s="82"/>
      <c r="Y41" s="82"/>
      <c r="Z41" s="82"/>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row>
    <row r="42" spans="1:53" s="336" customFormat="1" ht="16.5" customHeight="1" thickBot="1">
      <c r="B42" s="337"/>
      <c r="C42" s="863" t="s">
        <v>184</v>
      </c>
      <c r="D42" s="864"/>
      <c r="E42" s="96">
        <v>3</v>
      </c>
      <c r="F42" s="76"/>
      <c r="G42" s="339">
        <v>4</v>
      </c>
      <c r="H42" s="341"/>
      <c r="I42" s="555" t="s">
        <v>49</v>
      </c>
      <c r="J42" s="9">
        <f t="shared" si="4"/>
        <v>4</v>
      </c>
      <c r="K42" s="354">
        <f t="shared" si="5"/>
        <v>1</v>
      </c>
      <c r="M42" s="842"/>
      <c r="N42" s="69"/>
      <c r="O42" s="845"/>
      <c r="P42" s="845"/>
      <c r="Q42" s="845"/>
      <c r="R42" s="845"/>
      <c r="S42" s="845"/>
      <c r="T42" s="845"/>
      <c r="U42" s="845"/>
      <c r="V42" s="846"/>
      <c r="W42" s="2"/>
      <c r="X42" s="82"/>
      <c r="Y42" s="82"/>
      <c r="Z42" s="82"/>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row>
    <row r="43" spans="1:53" s="336" customFormat="1" ht="16.5" customHeight="1" thickBot="1">
      <c r="B43" s="337"/>
      <c r="C43" s="865" t="s">
        <v>43</v>
      </c>
      <c r="D43" s="865"/>
      <c r="E43" s="96">
        <v>4</v>
      </c>
      <c r="F43" s="76"/>
      <c r="G43" s="339">
        <v>4</v>
      </c>
      <c r="H43" s="76"/>
      <c r="I43" s="555" t="s">
        <v>49</v>
      </c>
      <c r="J43" s="9">
        <f t="shared" si="4"/>
        <v>4</v>
      </c>
      <c r="K43" s="354">
        <f t="shared" si="5"/>
        <v>1</v>
      </c>
      <c r="M43" s="6"/>
      <c r="N43" s="337"/>
      <c r="O43" s="6"/>
      <c r="P43" s="6"/>
      <c r="Q43" s="337"/>
      <c r="R43" s="5"/>
      <c r="S43" s="337"/>
      <c r="T43" s="5"/>
      <c r="U43" s="337"/>
      <c r="V43" s="5"/>
      <c r="W43" s="2"/>
      <c r="X43" s="82"/>
      <c r="Y43" s="82"/>
      <c r="Z43" s="82"/>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row>
    <row r="44" spans="1:53" s="336" customFormat="1" ht="30" customHeight="1" thickBot="1">
      <c r="B44" s="337"/>
      <c r="C44" s="866" t="s">
        <v>167</v>
      </c>
      <c r="D44" s="866"/>
      <c r="E44" s="96">
        <v>5</v>
      </c>
      <c r="F44" s="76"/>
      <c r="G44" s="339">
        <v>4</v>
      </c>
      <c r="H44" s="76"/>
      <c r="I44" s="109" t="s">
        <v>49</v>
      </c>
      <c r="J44" s="9">
        <f t="shared" si="4"/>
        <v>4</v>
      </c>
      <c r="K44" s="354">
        <f t="shared" si="5"/>
        <v>1</v>
      </c>
      <c r="M44" s="725" t="s">
        <v>63</v>
      </c>
      <c r="N44" s="70"/>
      <c r="O44" s="859" t="s">
        <v>61</v>
      </c>
      <c r="P44" s="860"/>
      <c r="Q44" s="860"/>
      <c r="R44" s="860"/>
      <c r="S44" s="860"/>
      <c r="T44" s="860"/>
      <c r="U44" s="860"/>
      <c r="V44" s="861"/>
      <c r="W44" s="5"/>
      <c r="X44" s="82"/>
      <c r="Y44" s="82"/>
      <c r="Z44" s="82"/>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row>
    <row r="45" spans="1:53" s="336" customFormat="1" ht="20.100000000000001" customHeight="1">
      <c r="B45" s="337"/>
      <c r="C45" s="643" t="s">
        <v>157</v>
      </c>
      <c r="D45" s="128" t="s">
        <v>56</v>
      </c>
      <c r="E45" s="337"/>
      <c r="F45" s="56"/>
      <c r="G45" s="663">
        <f>SUM(G38:G44)</f>
        <v>20</v>
      </c>
      <c r="H45" s="656"/>
      <c r="I45" s="347">
        <f>SUM(J38:J44)</f>
        <v>20</v>
      </c>
      <c r="J45" s="10"/>
      <c r="K45" s="354"/>
      <c r="M45" s="852" t="s">
        <v>62</v>
      </c>
      <c r="N45" s="71"/>
      <c r="O45" s="854" t="str">
        <f>IF(AA23=0,0,VLOOKUP(O41,Lookups!A2:C10,IF(O44="Industrial",2,3),TRUE))</f>
        <v>5 + Exemplary</v>
      </c>
      <c r="P45" s="854"/>
      <c r="Q45" s="854"/>
      <c r="R45" s="854"/>
      <c r="S45" s="854"/>
      <c r="T45" s="854"/>
      <c r="U45" s="854"/>
      <c r="V45" s="855"/>
      <c r="W45" s="5"/>
      <c r="X45" s="82"/>
      <c r="Y45" s="82"/>
      <c r="Z45" s="82"/>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row>
    <row r="46" spans="1:53" s="336" customFormat="1" ht="20.100000000000001" customHeight="1" thickBot="1">
      <c r="B46" s="337"/>
      <c r="C46" s="337"/>
      <c r="D46" s="42"/>
      <c r="E46" s="337"/>
      <c r="F46" s="56"/>
      <c r="G46" s="56"/>
      <c r="H46" s="56"/>
      <c r="I46" s="57"/>
      <c r="J46" s="10"/>
      <c r="K46" s="354"/>
      <c r="M46" s="853"/>
      <c r="N46" s="72"/>
      <c r="O46" s="856"/>
      <c r="P46" s="856"/>
      <c r="Q46" s="856"/>
      <c r="R46" s="856"/>
      <c r="S46" s="856"/>
      <c r="T46" s="856"/>
      <c r="U46" s="856"/>
      <c r="V46" s="857"/>
      <c r="W46" s="5"/>
      <c r="X46" s="82"/>
      <c r="Y46" s="82"/>
      <c r="Z46" s="82"/>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row>
    <row r="47" spans="1:53" s="336" customFormat="1" ht="56.25">
      <c r="A47" s="4">
        <v>2</v>
      </c>
      <c r="B47" s="93"/>
      <c r="C47" s="63" t="s">
        <v>185</v>
      </c>
      <c r="D47" s="54"/>
      <c r="E47" s="337"/>
      <c r="F47" s="43"/>
      <c r="G47" s="119" t="s">
        <v>3</v>
      </c>
      <c r="H47" s="43"/>
      <c r="I47" s="50"/>
      <c r="J47" s="9"/>
      <c r="K47" s="354"/>
      <c r="L47" s="337"/>
      <c r="M47" s="136"/>
      <c r="N47" s="337"/>
      <c r="O47" s="849" t="str">
        <f>IF(AA23=0,AG13,"")</f>
        <v/>
      </c>
      <c r="P47" s="849"/>
      <c r="Q47" s="849"/>
      <c r="R47" s="849"/>
      <c r="S47" s="849"/>
      <c r="T47" s="849"/>
      <c r="U47" s="849"/>
      <c r="V47" s="849"/>
      <c r="W47" s="46"/>
      <c r="X47" s="82"/>
      <c r="Y47" s="82"/>
      <c r="Z47" s="82"/>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row>
    <row r="48" spans="1:53" s="336" customFormat="1" ht="15.75">
      <c r="B48" s="337"/>
      <c r="C48" s="820" t="s">
        <v>168</v>
      </c>
      <c r="D48" s="821"/>
      <c r="E48" s="9">
        <v>0</v>
      </c>
      <c r="F48" s="102"/>
      <c r="G48" s="342">
        <f>E48*$A$47</f>
        <v>0</v>
      </c>
      <c r="H48" s="342"/>
      <c r="I48" s="555" t="s">
        <v>50</v>
      </c>
      <c r="J48" s="9">
        <f>IF(I48="Y",G48,0)</f>
        <v>0</v>
      </c>
      <c r="K48" s="354">
        <f>IF(I48="Y",1,0)</f>
        <v>0</v>
      </c>
      <c r="L48" s="337"/>
      <c r="M48" s="879" t="s">
        <v>194</v>
      </c>
      <c r="N48" s="879"/>
      <c r="O48" s="879"/>
      <c r="P48" s="879"/>
      <c r="Q48" s="879"/>
      <c r="R48" s="879"/>
      <c r="S48" s="879"/>
      <c r="T48" s="879"/>
      <c r="U48" s="879"/>
      <c r="V48" s="879"/>
      <c r="W48" s="46"/>
      <c r="X48" s="82"/>
      <c r="Y48" s="82"/>
      <c r="Z48" s="82"/>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row>
    <row r="49" spans="2:54" s="336" customFormat="1" ht="15.75">
      <c r="B49" s="337"/>
      <c r="C49" s="820" t="s">
        <v>27</v>
      </c>
      <c r="D49" s="821"/>
      <c r="E49" s="9">
        <v>5</v>
      </c>
      <c r="F49" s="102"/>
      <c r="G49" s="342">
        <v>6</v>
      </c>
      <c r="H49" s="342"/>
      <c r="I49" s="555" t="s">
        <v>49</v>
      </c>
      <c r="J49" s="9">
        <f>IF(I49="Y",G49,0)</f>
        <v>6</v>
      </c>
      <c r="K49" s="354">
        <f>IF(I49="Y",1,0)</f>
        <v>1</v>
      </c>
      <c r="L49" s="337"/>
      <c r="M49" s="879"/>
      <c r="N49" s="879"/>
      <c r="O49" s="879"/>
      <c r="P49" s="879"/>
      <c r="Q49" s="879"/>
      <c r="R49" s="879"/>
      <c r="S49" s="879"/>
      <c r="T49" s="879"/>
      <c r="U49" s="879"/>
      <c r="V49" s="879"/>
      <c r="W49" s="46"/>
      <c r="X49" s="82"/>
      <c r="Y49" s="82"/>
      <c r="Z49" s="82"/>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row>
    <row r="50" spans="2:54" s="336" customFormat="1" ht="31.5" customHeight="1">
      <c r="B50" s="337"/>
      <c r="C50" s="822" t="s">
        <v>91</v>
      </c>
      <c r="D50" s="823"/>
      <c r="E50" s="9"/>
      <c r="F50" s="102"/>
      <c r="G50" s="342">
        <v>10</v>
      </c>
      <c r="H50" s="342"/>
      <c r="I50" s="555" t="s">
        <v>49</v>
      </c>
      <c r="J50" s="9">
        <f>IF(I50="Y",G50,0)</f>
        <v>10</v>
      </c>
      <c r="K50" s="354">
        <f>IF(I50="Y",1,0)</f>
        <v>1</v>
      </c>
      <c r="L50" s="337"/>
      <c r="M50" s="6"/>
      <c r="N50" s="337"/>
      <c r="O50" s="337"/>
      <c r="P50" s="337"/>
      <c r="Q50" s="337"/>
      <c r="R50" s="46"/>
      <c r="S50" s="337"/>
      <c r="T50" s="46"/>
      <c r="U50" s="337"/>
      <c r="V50" s="46"/>
      <c r="W50" s="46"/>
      <c r="X50" s="82"/>
      <c r="Y50" s="82"/>
      <c r="Z50" s="82"/>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row>
    <row r="51" spans="2:54" s="336" customFormat="1" ht="15.75">
      <c r="B51" s="337"/>
      <c r="C51" s="643" t="s">
        <v>157</v>
      </c>
      <c r="D51" s="123" t="s">
        <v>56</v>
      </c>
      <c r="E51" s="337"/>
      <c r="F51" s="56"/>
      <c r="G51" s="346">
        <f>MAX(G48:G50)</f>
        <v>10</v>
      </c>
      <c r="H51" s="56"/>
      <c r="I51" s="347">
        <f>MAX(J48:J50)</f>
        <v>10</v>
      </c>
      <c r="J51" s="9"/>
      <c r="K51" s="354"/>
      <c r="L51" s="337"/>
      <c r="M51" s="6"/>
      <c r="N51" s="46"/>
      <c r="O51" s="337"/>
      <c r="P51" s="337"/>
      <c r="Q51" s="337"/>
      <c r="R51" s="46"/>
      <c r="S51" s="337"/>
      <c r="T51" s="46"/>
      <c r="U51" s="337"/>
      <c r="V51" s="46"/>
      <c r="W51" s="46"/>
      <c r="X51" s="82"/>
      <c r="Y51" s="82"/>
      <c r="Z51" s="82"/>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row>
    <row r="52" spans="2:54" s="336" customFormat="1" ht="15" customHeight="1">
      <c r="B52" s="337"/>
      <c r="C52" s="337"/>
      <c r="D52" s="123"/>
      <c r="E52" s="337"/>
      <c r="F52" s="44"/>
      <c r="G52" s="44"/>
      <c r="H52" s="44"/>
      <c r="I52" s="582"/>
      <c r="J52" s="9"/>
      <c r="K52" s="354"/>
      <c r="L52" s="337"/>
      <c r="M52" s="6"/>
      <c r="N52" s="337"/>
      <c r="O52" s="337"/>
      <c r="P52" s="337"/>
      <c r="Q52" s="337"/>
      <c r="R52" s="46"/>
      <c r="S52" s="337"/>
      <c r="T52" s="46"/>
      <c r="U52" s="337"/>
      <c r="V52" s="46"/>
      <c r="W52" s="46"/>
      <c r="X52" s="82"/>
      <c r="Y52" s="82"/>
      <c r="Z52" s="82"/>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row>
    <row r="53" spans="2:54" ht="16.5" customHeight="1">
      <c r="B53" s="161"/>
      <c r="C53" s="162"/>
      <c r="D53" s="163" t="s">
        <v>57</v>
      </c>
      <c r="E53" s="164"/>
      <c r="F53" s="165"/>
      <c r="G53" s="349">
        <f>G12+G24+G30+G35+G45+G51</f>
        <v>70</v>
      </c>
      <c r="H53" s="165"/>
      <c r="I53" s="349">
        <f>I12+I24+I30+I35+I45+I51</f>
        <v>70</v>
      </c>
      <c r="J53" s="166"/>
      <c r="K53" s="167"/>
      <c r="L53" s="168"/>
      <c r="N53" s="60"/>
      <c r="O53" s="60"/>
      <c r="P53" s="60"/>
      <c r="Q53" s="60"/>
      <c r="R53" s="60"/>
      <c r="S53" s="60"/>
      <c r="T53" s="60"/>
      <c r="U53" s="60"/>
      <c r="V53" s="60"/>
      <c r="W53" s="77"/>
      <c r="X53" s="78"/>
      <c r="Y53" s="78"/>
      <c r="Z53" s="7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2:54" ht="15.75">
      <c r="B54" s="161"/>
      <c r="C54" s="162"/>
      <c r="D54" s="163"/>
      <c r="E54" s="164"/>
      <c r="F54" s="165"/>
      <c r="G54" s="349"/>
      <c r="H54" s="165"/>
      <c r="I54" s="349"/>
      <c r="J54" s="166"/>
      <c r="K54" s="167"/>
      <c r="L54" s="168"/>
      <c r="M54" s="168"/>
      <c r="N54" s="60"/>
      <c r="O54" s="60"/>
      <c r="P54" s="60"/>
      <c r="Q54" s="60"/>
      <c r="R54" s="60"/>
      <c r="S54" s="60"/>
      <c r="T54" s="60"/>
      <c r="U54" s="60"/>
      <c r="V54" s="60"/>
      <c r="W54" s="77"/>
      <c r="X54" s="78"/>
      <c r="Y54" s="78"/>
      <c r="Z54" s="7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2:54">
      <c r="B55" s="161"/>
      <c r="C55" s="169"/>
      <c r="D55" s="169"/>
      <c r="E55" s="169"/>
      <c r="F55" s="169"/>
      <c r="G55" s="169"/>
      <c r="H55" s="169"/>
      <c r="I55" s="169"/>
      <c r="J55" s="168"/>
      <c r="K55" s="170"/>
      <c r="L55" s="168"/>
      <c r="M55" s="168"/>
      <c r="N55" s="60"/>
      <c r="O55" s="60"/>
      <c r="P55" s="60"/>
      <c r="Q55" s="60"/>
      <c r="R55" s="77"/>
      <c r="S55" s="60"/>
      <c r="T55" s="77"/>
      <c r="U55" s="60"/>
      <c r="V55" s="77"/>
      <c r="W55" s="77"/>
      <c r="X55" s="78"/>
      <c r="Y55" s="78"/>
      <c r="Z55" s="78"/>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2:54" ht="18.75">
      <c r="B56" s="161"/>
      <c r="C56" s="171" t="s">
        <v>99</v>
      </c>
      <c r="D56" s="168"/>
      <c r="E56" s="168"/>
      <c r="F56" s="168"/>
      <c r="G56" s="168"/>
      <c r="H56" s="168"/>
      <c r="I56" s="168"/>
      <c r="J56" s="168"/>
      <c r="K56" s="170"/>
      <c r="L56" s="168"/>
      <c r="M56" s="168"/>
      <c r="N56" s="60"/>
      <c r="O56" s="60"/>
      <c r="P56" s="60"/>
      <c r="Q56" s="60"/>
      <c r="R56" s="77"/>
      <c r="S56" s="60"/>
      <c r="T56" s="77"/>
      <c r="U56" s="60"/>
      <c r="V56" s="77"/>
      <c r="W56" s="77"/>
      <c r="X56" s="78"/>
      <c r="Y56" s="78"/>
      <c r="Z56" s="7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2:54" ht="37.5" customHeight="1">
      <c r="B57" s="161"/>
      <c r="C57" s="811" t="s">
        <v>98</v>
      </c>
      <c r="D57" s="811"/>
      <c r="E57" s="172">
        <v>0</v>
      </c>
      <c r="F57" s="173"/>
      <c r="G57" s="360"/>
      <c r="H57" s="359"/>
      <c r="I57" s="168"/>
      <c r="J57" s="168"/>
      <c r="K57" s="170"/>
      <c r="L57" s="168"/>
      <c r="M57" s="168"/>
      <c r="N57" s="60"/>
      <c r="O57" s="60"/>
      <c r="P57" s="60"/>
      <c r="Q57" s="60"/>
      <c r="R57" s="77"/>
      <c r="S57" s="60"/>
      <c r="T57" s="77"/>
      <c r="U57" s="60"/>
      <c r="V57" s="77"/>
      <c r="W57" s="77"/>
      <c r="X57" s="78"/>
      <c r="Y57" s="78"/>
      <c r="Z57" s="78"/>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2:54" ht="15.75">
      <c r="B58" s="161"/>
      <c r="C58" s="479" t="s">
        <v>133</v>
      </c>
      <c r="D58" s="480"/>
      <c r="E58" s="172"/>
      <c r="F58" s="174"/>
      <c r="G58" s="360"/>
      <c r="H58" s="359"/>
      <c r="I58" s="168"/>
      <c r="J58" s="168"/>
      <c r="K58" s="170"/>
      <c r="L58" s="168"/>
      <c r="M58" s="168"/>
      <c r="N58" s="60"/>
      <c r="O58" s="60"/>
      <c r="P58" s="60"/>
      <c r="Q58" s="60"/>
      <c r="R58" s="77"/>
      <c r="S58" s="60"/>
      <c r="T58" s="77"/>
      <c r="U58" s="60"/>
      <c r="V58" s="77"/>
      <c r="W58" s="77"/>
      <c r="X58" s="78"/>
      <c r="Y58" s="78"/>
      <c r="Z58" s="7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2:54" ht="15.75">
      <c r="B59" s="161"/>
      <c r="C59" s="880"/>
      <c r="D59" s="881"/>
      <c r="E59" s="172"/>
      <c r="F59" s="174"/>
      <c r="G59" s="360"/>
      <c r="H59" s="359"/>
      <c r="I59" s="168"/>
      <c r="J59" s="168"/>
      <c r="K59" s="170"/>
      <c r="L59" s="168"/>
      <c r="M59" s="168"/>
      <c r="N59" s="60"/>
      <c r="O59" s="60"/>
      <c r="P59" s="60"/>
      <c r="Q59" s="60"/>
      <c r="R59" s="77"/>
      <c r="S59" s="60"/>
      <c r="T59" s="77"/>
      <c r="U59" s="60"/>
      <c r="V59" s="77"/>
      <c r="W59" s="77"/>
      <c r="X59" s="78"/>
      <c r="Y59" s="78"/>
      <c r="Z59" s="78"/>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2:54" ht="15.75">
      <c r="B60" s="161"/>
      <c r="C60" s="818"/>
      <c r="D60" s="847"/>
      <c r="E60" s="168"/>
      <c r="F60" s="168"/>
      <c r="G60" s="175"/>
      <c r="H60" s="168"/>
      <c r="I60" s="168"/>
      <c r="J60" s="168"/>
      <c r="K60" s="170"/>
      <c r="L60" s="168"/>
      <c r="M60" s="168"/>
      <c r="N60" s="60"/>
      <c r="O60" s="60"/>
      <c r="P60" s="60"/>
      <c r="Q60" s="60"/>
      <c r="R60" s="77"/>
      <c r="S60" s="60"/>
      <c r="T60" s="77"/>
      <c r="U60" s="60"/>
      <c r="V60" s="77"/>
      <c r="W60" s="77"/>
      <c r="X60" s="78"/>
      <c r="Y60" s="78"/>
      <c r="Z60" s="78"/>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2:54" ht="15.75">
      <c r="B61" s="161"/>
      <c r="C61" s="811" t="s">
        <v>103</v>
      </c>
      <c r="D61" s="811"/>
      <c r="E61" s="168"/>
      <c r="F61" s="168"/>
      <c r="G61" s="175"/>
      <c r="H61" s="168"/>
      <c r="I61" s="168"/>
      <c r="J61" s="168"/>
      <c r="K61" s="170"/>
      <c r="L61" s="168"/>
      <c r="M61" s="168"/>
      <c r="N61" s="60"/>
      <c r="O61" s="60"/>
      <c r="P61" s="60"/>
      <c r="Q61" s="60"/>
      <c r="R61" s="77"/>
      <c r="S61" s="60"/>
      <c r="T61" s="77"/>
      <c r="U61" s="60"/>
      <c r="V61" s="77"/>
      <c r="W61" s="77"/>
      <c r="X61" s="78"/>
      <c r="Y61" s="78"/>
      <c r="Z61" s="78"/>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2:54" ht="15.75">
      <c r="B62" s="161"/>
      <c r="C62" s="811" t="s">
        <v>104</v>
      </c>
      <c r="D62" s="811"/>
      <c r="E62" s="172">
        <v>0</v>
      </c>
      <c r="F62" s="173"/>
      <c r="G62" s="360"/>
      <c r="H62" s="358"/>
      <c r="I62" s="555" t="s">
        <v>50</v>
      </c>
      <c r="J62" s="168"/>
      <c r="K62" s="170"/>
      <c r="L62" s="168"/>
      <c r="M62" s="168"/>
      <c r="N62" s="60"/>
      <c r="O62" s="60"/>
      <c r="P62" s="60"/>
      <c r="Q62" s="60"/>
      <c r="R62" s="77"/>
      <c r="S62" s="60"/>
      <c r="T62" s="77"/>
      <c r="U62" s="60"/>
      <c r="V62" s="77"/>
      <c r="W62" s="77"/>
      <c r="X62" s="78"/>
      <c r="Y62" s="78"/>
      <c r="Z62" s="7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2:54" ht="55.9" customHeight="1">
      <c r="B63" s="161"/>
      <c r="C63" s="811" t="s">
        <v>186</v>
      </c>
      <c r="D63" s="811"/>
      <c r="E63" s="172"/>
      <c r="F63" s="173"/>
      <c r="G63" s="360"/>
      <c r="H63" s="358"/>
      <c r="I63" s="555" t="s">
        <v>50</v>
      </c>
      <c r="J63" s="168"/>
      <c r="K63" s="170"/>
      <c r="L63" s="168"/>
      <c r="M63" s="168"/>
      <c r="N63" s="60"/>
      <c r="O63" s="60"/>
      <c r="P63" s="60"/>
      <c r="Q63" s="60"/>
      <c r="R63" s="77"/>
      <c r="S63" s="60"/>
      <c r="T63" s="77"/>
      <c r="U63" s="60"/>
      <c r="V63" s="77"/>
      <c r="W63" s="77"/>
      <c r="X63" s="78"/>
      <c r="Y63" s="78"/>
      <c r="Z63" s="7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2:54" ht="15.75">
      <c r="B64" s="161"/>
      <c r="C64" s="812" t="s">
        <v>105</v>
      </c>
      <c r="D64" s="813"/>
      <c r="E64" s="172"/>
      <c r="F64" s="173"/>
      <c r="G64" s="360"/>
      <c r="H64" s="358"/>
      <c r="I64" s="555" t="s">
        <v>50</v>
      </c>
      <c r="J64" s="168"/>
      <c r="K64" s="170"/>
      <c r="L64" s="168"/>
      <c r="M64" s="168"/>
      <c r="N64" s="60"/>
      <c r="O64" s="60"/>
      <c r="P64" s="60"/>
      <c r="Q64" s="60"/>
      <c r="R64" s="77"/>
      <c r="S64" s="60"/>
      <c r="T64" s="77"/>
      <c r="U64" s="60"/>
      <c r="V64" s="77"/>
      <c r="W64" s="77"/>
      <c r="X64" s="78"/>
      <c r="Y64" s="78"/>
      <c r="Z64" s="78"/>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54" ht="15.75">
      <c r="B65" s="161"/>
      <c r="C65" s="833" t="s">
        <v>106</v>
      </c>
      <c r="D65" s="834"/>
      <c r="E65" s="172"/>
      <c r="F65" s="173"/>
      <c r="G65" s="360"/>
      <c r="H65" s="358"/>
      <c r="I65" s="555" t="s">
        <v>50</v>
      </c>
      <c r="J65" s="168"/>
      <c r="K65" s="170"/>
      <c r="L65" s="168"/>
      <c r="M65" s="168"/>
      <c r="N65" s="60"/>
      <c r="O65" s="60"/>
      <c r="P65" s="60"/>
      <c r="Q65" s="60"/>
      <c r="R65" s="77"/>
      <c r="S65" s="60"/>
      <c r="T65" s="77"/>
      <c r="U65" s="60"/>
      <c r="V65" s="77"/>
      <c r="W65" s="77"/>
      <c r="X65" s="78"/>
      <c r="Y65" s="78"/>
      <c r="Z65" s="78"/>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5.75">
      <c r="B66" s="161"/>
      <c r="C66" s="836" t="s">
        <v>94</v>
      </c>
      <c r="D66" s="836"/>
      <c r="E66" s="172"/>
      <c r="F66" s="173"/>
      <c r="G66" s="882" t="s">
        <v>134</v>
      </c>
      <c r="H66" s="883"/>
      <c r="I66" s="883"/>
      <c r="J66" s="883"/>
      <c r="K66" s="884"/>
      <c r="L66" s="686"/>
      <c r="M66" s="687"/>
      <c r="N66" s="60"/>
      <c r="O66" s="60"/>
      <c r="P66" s="60"/>
      <c r="Q66" s="60"/>
      <c r="R66" s="77"/>
      <c r="S66" s="60"/>
      <c r="T66" s="77"/>
      <c r="U66" s="60"/>
      <c r="V66" s="77"/>
      <c r="W66" s="77"/>
      <c r="X66" s="78"/>
      <c r="Y66" s="78"/>
      <c r="Z66" s="78"/>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2:54" ht="31.5" customHeight="1">
      <c r="B67" s="161"/>
      <c r="C67" s="837" t="s">
        <v>102</v>
      </c>
      <c r="D67" s="838"/>
      <c r="E67" s="172"/>
      <c r="F67" s="173"/>
      <c r="G67" s="622"/>
      <c r="H67" s="174"/>
      <c r="I67" s="174"/>
      <c r="J67" s="168"/>
      <c r="K67" s="170"/>
      <c r="L67" s="168"/>
      <c r="M67" s="168"/>
      <c r="N67" s="60"/>
      <c r="O67" s="60"/>
      <c r="P67" s="60"/>
      <c r="Q67" s="60"/>
      <c r="R67" s="77"/>
      <c r="S67" s="60"/>
      <c r="T67" s="77"/>
      <c r="U67" s="60"/>
      <c r="V67" s="77"/>
      <c r="W67" s="77"/>
      <c r="X67" s="78"/>
      <c r="Y67" s="78"/>
      <c r="Z67" s="78"/>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2:54" ht="15.75">
      <c r="B68" s="161"/>
      <c r="C68" s="839" t="s">
        <v>107</v>
      </c>
      <c r="D68" s="840"/>
      <c r="E68" s="172"/>
      <c r="F68" s="173"/>
      <c r="G68" s="882" t="s">
        <v>134</v>
      </c>
      <c r="H68" s="883"/>
      <c r="I68" s="883"/>
      <c r="J68" s="883"/>
      <c r="K68" s="884"/>
      <c r="L68" s="688"/>
      <c r="M68" s="689"/>
      <c r="N68" s="60"/>
      <c r="O68" s="60"/>
      <c r="P68" s="60"/>
      <c r="Q68" s="60"/>
      <c r="R68" s="77"/>
      <c r="S68" s="60"/>
      <c r="T68" s="77"/>
      <c r="U68" s="60"/>
      <c r="V68" s="77"/>
      <c r="W68" s="77"/>
      <c r="X68" s="78"/>
      <c r="Y68" s="78"/>
      <c r="Z68" s="78"/>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5.75">
      <c r="B69" s="161"/>
      <c r="C69" s="836" t="s">
        <v>108</v>
      </c>
      <c r="D69" s="836"/>
      <c r="E69" s="172"/>
      <c r="F69" s="173"/>
      <c r="G69" s="882" t="s">
        <v>134</v>
      </c>
      <c r="H69" s="883"/>
      <c r="I69" s="883"/>
      <c r="J69" s="883"/>
      <c r="K69" s="884"/>
      <c r="L69" s="168"/>
      <c r="M69" s="168"/>
      <c r="N69" s="60"/>
      <c r="O69" s="60"/>
      <c r="P69" s="60"/>
      <c r="Q69" s="60"/>
      <c r="R69" s="77"/>
      <c r="S69" s="60"/>
      <c r="T69" s="77"/>
      <c r="U69" s="60"/>
      <c r="V69" s="77"/>
      <c r="W69" s="77"/>
      <c r="X69" s="78"/>
      <c r="Y69" s="78"/>
      <c r="Z69" s="78"/>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2:54" ht="15.75">
      <c r="B70" s="161"/>
      <c r="C70" s="836" t="s">
        <v>109</v>
      </c>
      <c r="D70" s="836"/>
      <c r="E70" s="172"/>
      <c r="F70" s="173"/>
      <c r="G70" s="882" t="s">
        <v>134</v>
      </c>
      <c r="H70" s="883"/>
      <c r="I70" s="883"/>
      <c r="J70" s="883"/>
      <c r="K70" s="884"/>
      <c r="L70" s="168"/>
      <c r="M70" s="168"/>
      <c r="N70" s="60"/>
      <c r="O70" s="60"/>
      <c r="P70" s="60"/>
      <c r="Q70" s="60"/>
      <c r="R70" s="77"/>
      <c r="S70" s="60"/>
      <c r="T70" s="77"/>
      <c r="U70" s="60"/>
      <c r="V70" s="77"/>
      <c r="W70" s="77"/>
      <c r="X70" s="78"/>
      <c r="Y70" s="78"/>
      <c r="Z70" s="78"/>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2:54" ht="15.75">
      <c r="B71" s="161"/>
      <c r="C71" s="836" t="s">
        <v>110</v>
      </c>
      <c r="D71" s="836"/>
      <c r="E71" s="172"/>
      <c r="F71" s="173"/>
      <c r="G71" s="882" t="s">
        <v>134</v>
      </c>
      <c r="H71" s="883"/>
      <c r="I71" s="883"/>
      <c r="J71" s="883"/>
      <c r="K71" s="884"/>
      <c r="L71" s="168"/>
      <c r="M71" s="168"/>
      <c r="N71" s="60"/>
      <c r="O71" s="60"/>
      <c r="P71" s="60"/>
      <c r="Q71" s="60"/>
      <c r="R71" s="77"/>
      <c r="S71" s="60"/>
      <c r="T71" s="77"/>
      <c r="U71" s="60"/>
      <c r="V71" s="77"/>
      <c r="W71" s="77"/>
      <c r="X71" s="78"/>
      <c r="Y71" s="78"/>
      <c r="Z71" s="78"/>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2:54" ht="15.75">
      <c r="B72" s="161"/>
      <c r="C72" s="835" t="s">
        <v>101</v>
      </c>
      <c r="D72" s="835"/>
      <c r="E72" s="172"/>
      <c r="F72" s="173"/>
      <c r="G72" s="882"/>
      <c r="H72" s="883"/>
      <c r="I72" s="883"/>
      <c r="J72" s="883"/>
      <c r="K72" s="884"/>
      <c r="L72" s="168"/>
      <c r="M72" s="168"/>
      <c r="N72" s="60"/>
      <c r="O72" s="60"/>
      <c r="P72" s="60"/>
      <c r="Q72" s="60"/>
      <c r="R72" s="77"/>
      <c r="S72" s="60"/>
      <c r="T72" s="77"/>
      <c r="U72" s="60"/>
      <c r="V72" s="77"/>
      <c r="W72" s="77"/>
      <c r="X72" s="78"/>
      <c r="Y72" s="78"/>
      <c r="Z72" s="78"/>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2:54">
      <c r="B73" s="161"/>
      <c r="C73" s="168"/>
      <c r="D73" s="168"/>
      <c r="E73" s="168"/>
      <c r="F73" s="168"/>
      <c r="G73" s="389"/>
      <c r="H73" s="389"/>
      <c r="I73" s="389"/>
      <c r="J73" s="389"/>
      <c r="K73" s="482"/>
      <c r="L73" s="177"/>
      <c r="M73" s="168"/>
      <c r="N73" s="60"/>
      <c r="O73" s="60"/>
      <c r="P73" s="60"/>
      <c r="Q73" s="60"/>
      <c r="R73" s="77"/>
      <c r="S73" s="60"/>
      <c r="T73" s="77"/>
      <c r="U73" s="60"/>
      <c r="V73" s="77"/>
      <c r="W73" s="77"/>
      <c r="X73" s="78"/>
      <c r="Y73" s="78"/>
      <c r="Z73" s="78"/>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c r="B74" s="161"/>
      <c r="C74" s="168"/>
      <c r="D74" s="168"/>
      <c r="E74" s="168"/>
      <c r="F74" s="168"/>
      <c r="G74" s="168"/>
      <c r="H74" s="168"/>
      <c r="I74" s="168"/>
      <c r="J74" s="168"/>
      <c r="K74" s="176"/>
      <c r="L74" s="177"/>
      <c r="M74" s="168"/>
      <c r="N74" s="60"/>
      <c r="O74" s="60"/>
      <c r="P74" s="60"/>
      <c r="Q74" s="60"/>
      <c r="R74" s="77"/>
      <c r="S74" s="60"/>
      <c r="T74" s="77"/>
      <c r="U74" s="60"/>
      <c r="V74" s="77"/>
      <c r="W74" s="77"/>
      <c r="X74" s="78"/>
      <c r="Y74" s="78"/>
      <c r="Z74" s="78"/>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c r="B75" s="161"/>
      <c r="C75" s="168"/>
      <c r="D75" s="168"/>
      <c r="E75" s="168"/>
      <c r="F75" s="168"/>
      <c r="G75" s="168"/>
      <c r="H75" s="168"/>
      <c r="I75" s="168"/>
      <c r="J75" s="168"/>
      <c r="K75" s="176"/>
      <c r="L75" s="177"/>
      <c r="M75" s="168"/>
      <c r="N75" s="60"/>
      <c r="O75" s="60"/>
      <c r="P75" s="60"/>
      <c r="Q75" s="60"/>
      <c r="R75" s="77"/>
      <c r="S75" s="60"/>
      <c r="T75" s="77"/>
      <c r="U75" s="60"/>
      <c r="V75" s="77"/>
      <c r="W75" s="77"/>
      <c r="X75" s="78"/>
      <c r="Y75" s="78"/>
      <c r="Z75" s="78"/>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c r="B76" s="161"/>
      <c r="C76" s="168"/>
      <c r="D76" s="168"/>
      <c r="E76" s="168"/>
      <c r="F76" s="168"/>
      <c r="G76" s="168"/>
      <c r="H76" s="168"/>
      <c r="I76" s="168"/>
      <c r="J76" s="168"/>
      <c r="K76" s="176"/>
      <c r="L76" s="177"/>
      <c r="M76" s="168"/>
      <c r="N76" s="60"/>
      <c r="O76" s="60"/>
      <c r="P76" s="60"/>
      <c r="Q76" s="60"/>
      <c r="R76" s="77"/>
      <c r="S76" s="60"/>
      <c r="T76" s="77"/>
      <c r="U76" s="60"/>
      <c r="V76" s="77"/>
      <c r="W76" s="77"/>
      <c r="X76" s="78"/>
      <c r="Y76" s="78"/>
      <c r="Z76" s="78"/>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2:54">
      <c r="B77" s="161"/>
      <c r="C77" s="168"/>
      <c r="D77" s="168"/>
      <c r="E77" s="168"/>
      <c r="F77" s="168"/>
      <c r="G77" s="168"/>
      <c r="H77" s="168"/>
      <c r="I77" s="168"/>
      <c r="J77" s="168"/>
      <c r="K77" s="176"/>
      <c r="L77" s="177"/>
      <c r="M77" s="168"/>
      <c r="N77" s="60"/>
      <c r="O77" s="60"/>
      <c r="P77" s="60"/>
      <c r="Q77" s="60"/>
      <c r="R77" s="77"/>
      <c r="S77" s="60"/>
      <c r="T77" s="77"/>
      <c r="U77" s="60"/>
      <c r="V77" s="77"/>
      <c r="W77" s="77"/>
      <c r="X77" s="78"/>
      <c r="Y77" s="78"/>
      <c r="Z77" s="78"/>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2:54">
      <c r="C78" s="60"/>
      <c r="D78" s="60"/>
      <c r="E78" s="60"/>
      <c r="F78" s="60"/>
      <c r="G78" s="60"/>
      <c r="H78" s="60"/>
      <c r="I78" s="60"/>
      <c r="J78" s="60"/>
      <c r="K78" s="138"/>
      <c r="L78" s="79"/>
      <c r="M78" s="60"/>
      <c r="N78" s="60"/>
      <c r="O78" s="60"/>
      <c r="P78" s="60"/>
      <c r="Q78" s="60"/>
      <c r="R78" s="77"/>
      <c r="S78" s="60"/>
      <c r="T78" s="77"/>
      <c r="U78" s="60"/>
      <c r="V78" s="77"/>
      <c r="W78" s="77"/>
      <c r="X78" s="78"/>
      <c r="Y78" s="78"/>
      <c r="Z78" s="78"/>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c r="C79" s="60"/>
      <c r="D79" s="60"/>
      <c r="E79" s="80"/>
      <c r="F79" s="80"/>
      <c r="G79" s="80"/>
      <c r="H79" s="80"/>
      <c r="I79" s="80"/>
      <c r="J79" s="80"/>
      <c r="K79" s="138"/>
      <c r="L79" s="79"/>
      <c r="M79" s="60"/>
      <c r="N79" s="60"/>
      <c r="O79" s="60"/>
      <c r="P79" s="60"/>
      <c r="Q79" s="60"/>
      <c r="R79" s="77"/>
      <c r="S79" s="60"/>
      <c r="T79" s="77"/>
      <c r="U79" s="60"/>
      <c r="V79" s="77"/>
      <c r="W79" s="77"/>
      <c r="X79" s="78"/>
      <c r="Y79" s="78"/>
      <c r="Z79" s="78"/>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2:54">
      <c r="C80" s="60"/>
      <c r="D80" s="60"/>
      <c r="E80" s="80"/>
      <c r="F80" s="80"/>
      <c r="G80" s="80"/>
      <c r="H80" s="80"/>
      <c r="I80" s="80"/>
      <c r="J80" s="80"/>
      <c r="K80" s="138"/>
      <c r="L80" s="79"/>
      <c r="M80" s="60"/>
      <c r="N80" s="60"/>
      <c r="O80" s="60"/>
      <c r="P80" s="60"/>
      <c r="Q80" s="60"/>
      <c r="R80" s="77"/>
      <c r="S80" s="60"/>
      <c r="T80" s="77"/>
      <c r="U80" s="60"/>
      <c r="V80" s="77"/>
      <c r="W80" s="77"/>
      <c r="X80" s="78"/>
      <c r="Y80" s="78"/>
      <c r="Z80" s="7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3:54">
      <c r="C81" s="60"/>
      <c r="D81" s="60"/>
      <c r="E81" s="80"/>
      <c r="F81" s="80"/>
      <c r="G81" s="80"/>
      <c r="H81" s="80"/>
      <c r="I81" s="80"/>
      <c r="J81" s="80"/>
      <c r="K81" s="138"/>
      <c r="L81" s="79"/>
      <c r="M81" s="60"/>
      <c r="N81" s="60"/>
      <c r="O81" s="60"/>
      <c r="P81" s="60"/>
      <c r="Q81" s="60"/>
      <c r="R81" s="77"/>
      <c r="S81" s="60"/>
      <c r="T81" s="77"/>
      <c r="U81" s="60"/>
      <c r="V81" s="77"/>
      <c r="W81" s="77"/>
      <c r="X81" s="78"/>
      <c r="Y81" s="78"/>
      <c r="Z81" s="78"/>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3:54">
      <c r="C82" s="60"/>
      <c r="D82" s="60"/>
      <c r="E82" s="80"/>
      <c r="F82" s="80"/>
      <c r="G82" s="80"/>
      <c r="H82" s="80"/>
      <c r="I82" s="80"/>
      <c r="J82" s="80"/>
      <c r="K82" s="138"/>
      <c r="L82" s="79"/>
      <c r="M82" s="60"/>
      <c r="N82" s="60"/>
      <c r="O82" s="60"/>
      <c r="P82" s="60"/>
      <c r="Q82" s="60"/>
      <c r="R82" s="77"/>
      <c r="S82" s="60"/>
      <c r="T82" s="77"/>
      <c r="U82" s="60"/>
      <c r="V82" s="77"/>
      <c r="W82" s="77"/>
      <c r="X82" s="78"/>
      <c r="Y82" s="78"/>
      <c r="Z82" s="78"/>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3:54">
      <c r="C83" s="60"/>
      <c r="D83" s="60"/>
      <c r="E83" s="80"/>
      <c r="F83" s="80"/>
      <c r="G83" s="80"/>
      <c r="H83" s="80"/>
      <c r="I83" s="80"/>
      <c r="J83" s="80"/>
      <c r="K83" s="138"/>
      <c r="L83" s="79"/>
      <c r="M83" s="60"/>
      <c r="N83" s="60"/>
      <c r="O83" s="60"/>
      <c r="P83" s="60"/>
      <c r="Q83" s="60"/>
      <c r="R83" s="77"/>
      <c r="S83" s="60"/>
      <c r="T83" s="77"/>
      <c r="U83" s="60"/>
      <c r="V83" s="77"/>
      <c r="W83" s="77"/>
      <c r="X83" s="78"/>
      <c r="Y83" s="78"/>
      <c r="Z83" s="78"/>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3:54">
      <c r="C84" s="60"/>
      <c r="D84" s="60"/>
      <c r="E84" s="80"/>
      <c r="F84" s="80"/>
      <c r="G84" s="80"/>
      <c r="H84" s="80"/>
      <c r="I84" s="80"/>
      <c r="J84" s="80"/>
      <c r="K84" s="138"/>
      <c r="L84" s="79"/>
      <c r="M84" s="60"/>
      <c r="N84" s="60"/>
      <c r="O84" s="60"/>
      <c r="P84" s="60"/>
      <c r="Q84" s="60"/>
      <c r="R84" s="77"/>
      <c r="S84" s="60"/>
      <c r="T84" s="77"/>
      <c r="U84" s="60"/>
      <c r="V84" s="77"/>
      <c r="W84" s="77"/>
      <c r="X84" s="78"/>
      <c r="Y84" s="78"/>
      <c r="Z84" s="78"/>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3:54">
      <c r="C85" s="60"/>
      <c r="D85" s="60"/>
      <c r="E85" s="80"/>
      <c r="F85" s="80"/>
      <c r="G85" s="80"/>
      <c r="H85" s="80"/>
      <c r="I85" s="80"/>
      <c r="J85" s="80"/>
      <c r="K85" s="138"/>
      <c r="L85" s="79"/>
      <c r="M85" s="60"/>
      <c r="N85" s="60"/>
      <c r="O85" s="60"/>
      <c r="P85" s="60"/>
      <c r="Q85" s="60"/>
      <c r="R85" s="77"/>
      <c r="S85" s="60"/>
      <c r="T85" s="77"/>
      <c r="U85" s="60"/>
      <c r="V85" s="77"/>
      <c r="W85" s="77"/>
      <c r="X85" s="78"/>
      <c r="Y85" s="78"/>
      <c r="Z85" s="78"/>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3:54">
      <c r="C86" s="60"/>
      <c r="D86" s="60"/>
      <c r="E86" s="80"/>
      <c r="F86" s="80"/>
      <c r="G86" s="80"/>
      <c r="H86" s="80"/>
      <c r="I86" s="80"/>
      <c r="J86" s="80"/>
      <c r="K86" s="138"/>
      <c r="L86" s="79"/>
      <c r="M86" s="60"/>
      <c r="N86" s="60"/>
      <c r="O86" s="60"/>
      <c r="P86" s="60"/>
      <c r="Q86" s="60"/>
      <c r="R86" s="77"/>
      <c r="S86" s="60"/>
      <c r="T86" s="77"/>
      <c r="U86" s="60"/>
      <c r="V86" s="77"/>
      <c r="W86" s="77"/>
      <c r="X86" s="78"/>
      <c r="Y86" s="78"/>
      <c r="Z86" s="78"/>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3:54">
      <c r="C87" s="60"/>
      <c r="D87" s="60"/>
      <c r="E87" s="80"/>
      <c r="F87" s="80"/>
      <c r="G87" s="80"/>
      <c r="H87" s="80"/>
      <c r="I87" s="80"/>
      <c r="J87" s="80"/>
      <c r="K87" s="138"/>
      <c r="L87" s="79"/>
      <c r="M87" s="60"/>
      <c r="N87" s="60"/>
      <c r="O87" s="60"/>
      <c r="P87" s="60"/>
      <c r="Q87" s="60"/>
      <c r="R87" s="77"/>
      <c r="S87" s="60"/>
      <c r="T87" s="77"/>
      <c r="U87" s="60"/>
      <c r="V87" s="77"/>
      <c r="W87" s="77"/>
      <c r="X87" s="78"/>
      <c r="Y87" s="78"/>
      <c r="Z87" s="78"/>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3:54">
      <c r="C88" s="60"/>
      <c r="D88" s="60"/>
      <c r="E88" s="80"/>
      <c r="F88" s="80"/>
      <c r="G88" s="80"/>
      <c r="H88" s="80"/>
      <c r="I88" s="80"/>
      <c r="J88" s="80"/>
      <c r="K88" s="138"/>
      <c r="L88" s="79"/>
      <c r="M88" s="60"/>
      <c r="N88" s="60"/>
      <c r="O88" s="60"/>
      <c r="P88" s="60"/>
      <c r="Q88" s="60"/>
      <c r="R88" s="77"/>
      <c r="S88" s="60"/>
      <c r="T88" s="77"/>
      <c r="U88" s="60"/>
      <c r="V88" s="77"/>
      <c r="W88" s="77"/>
      <c r="X88" s="78"/>
      <c r="Y88" s="78"/>
      <c r="Z88" s="78"/>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3:54">
      <c r="C89" s="60"/>
      <c r="D89" s="60"/>
      <c r="E89" s="80"/>
      <c r="F89" s="80"/>
      <c r="G89" s="80"/>
      <c r="H89" s="80"/>
      <c r="I89" s="80"/>
      <c r="J89" s="80"/>
      <c r="K89" s="138"/>
      <c r="L89" s="79"/>
      <c r="M89" s="60"/>
      <c r="N89" s="60"/>
      <c r="O89" s="60"/>
      <c r="P89" s="60"/>
      <c r="Q89" s="60"/>
      <c r="R89" s="77"/>
      <c r="S89" s="60"/>
      <c r="T89" s="77"/>
      <c r="U89" s="60"/>
      <c r="V89" s="77"/>
      <c r="W89" s="77"/>
      <c r="X89" s="78"/>
      <c r="Y89" s="78"/>
      <c r="Z89" s="78"/>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3:54">
      <c r="C90" s="60"/>
      <c r="D90" s="60"/>
      <c r="E90" s="80"/>
      <c r="F90" s="80"/>
      <c r="G90" s="80"/>
      <c r="H90" s="80"/>
      <c r="I90" s="80"/>
      <c r="J90" s="80"/>
      <c r="K90" s="138"/>
      <c r="L90" s="79"/>
      <c r="M90" s="60"/>
      <c r="N90" s="60"/>
      <c r="O90" s="60"/>
      <c r="P90" s="60"/>
      <c r="Q90" s="60"/>
      <c r="R90" s="77"/>
      <c r="S90" s="60"/>
      <c r="T90" s="77"/>
      <c r="U90" s="60"/>
      <c r="V90" s="77"/>
      <c r="W90" s="77"/>
      <c r="X90" s="78"/>
      <c r="Y90" s="78"/>
      <c r="Z90" s="78"/>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3:54">
      <c r="C91" s="60"/>
      <c r="D91" s="60"/>
      <c r="E91" s="80"/>
      <c r="F91" s="80"/>
      <c r="G91" s="80"/>
      <c r="H91" s="80"/>
      <c r="I91" s="80"/>
      <c r="J91" s="80"/>
      <c r="K91" s="138"/>
      <c r="L91" s="79"/>
      <c r="M91" s="60"/>
      <c r="N91" s="60"/>
      <c r="O91" s="60"/>
      <c r="P91" s="60"/>
      <c r="Q91" s="60"/>
      <c r="R91" s="77"/>
      <c r="S91" s="60"/>
      <c r="T91" s="77"/>
      <c r="U91" s="60"/>
      <c r="V91" s="77"/>
      <c r="W91" s="77"/>
      <c r="X91" s="78"/>
      <c r="Y91" s="78"/>
      <c r="Z91" s="78"/>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3:54">
      <c r="C92" s="60"/>
      <c r="D92" s="60"/>
      <c r="E92" s="80"/>
      <c r="F92" s="80"/>
      <c r="G92" s="80"/>
      <c r="H92" s="80"/>
      <c r="I92" s="80"/>
      <c r="J92" s="80"/>
      <c r="K92" s="138"/>
      <c r="L92" s="79"/>
      <c r="M92" s="60"/>
      <c r="N92" s="60"/>
      <c r="O92" s="60"/>
      <c r="P92" s="60"/>
      <c r="Q92" s="60"/>
      <c r="R92" s="77"/>
      <c r="S92" s="60"/>
      <c r="T92" s="77"/>
      <c r="U92" s="60"/>
      <c r="V92" s="77"/>
      <c r="W92" s="77"/>
      <c r="X92" s="78"/>
      <c r="Y92" s="78"/>
      <c r="Z92" s="78"/>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3:54">
      <c r="C93" s="60"/>
      <c r="D93" s="60"/>
      <c r="E93" s="80"/>
      <c r="F93" s="80"/>
      <c r="G93" s="80"/>
      <c r="H93" s="80"/>
      <c r="I93" s="80"/>
      <c r="J93" s="80"/>
      <c r="K93" s="138"/>
      <c r="L93" s="79"/>
      <c r="M93" s="60"/>
      <c r="N93" s="60"/>
      <c r="O93" s="60"/>
      <c r="P93" s="60"/>
      <c r="Q93" s="60"/>
      <c r="R93" s="77"/>
      <c r="S93" s="60"/>
      <c r="T93" s="77"/>
      <c r="U93" s="60"/>
      <c r="V93" s="77"/>
      <c r="W93" s="77"/>
      <c r="X93" s="78"/>
      <c r="Y93" s="78"/>
      <c r="Z93" s="78"/>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3:54">
      <c r="C94" s="60"/>
      <c r="D94" s="60"/>
      <c r="E94" s="80"/>
      <c r="F94" s="80"/>
      <c r="G94" s="80"/>
      <c r="H94" s="80"/>
      <c r="I94" s="80"/>
      <c r="J94" s="80"/>
      <c r="K94" s="138"/>
      <c r="L94" s="79"/>
      <c r="M94" s="60"/>
      <c r="N94" s="60"/>
      <c r="O94" s="60"/>
      <c r="P94" s="60"/>
      <c r="Q94" s="60"/>
      <c r="R94" s="77"/>
      <c r="S94" s="60"/>
      <c r="T94" s="77"/>
      <c r="U94" s="60"/>
      <c r="V94" s="77"/>
      <c r="W94" s="77"/>
      <c r="X94" s="78"/>
      <c r="Y94" s="78"/>
      <c r="Z94" s="78"/>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3:54">
      <c r="C95" s="60"/>
      <c r="D95" s="60"/>
      <c r="E95" s="80"/>
      <c r="F95" s="80"/>
      <c r="G95" s="80"/>
      <c r="H95" s="80"/>
      <c r="I95" s="80"/>
      <c r="J95" s="80"/>
      <c r="K95" s="138"/>
      <c r="L95" s="79"/>
      <c r="M95" s="60"/>
      <c r="N95" s="60"/>
      <c r="O95" s="60"/>
      <c r="P95" s="60"/>
      <c r="Q95" s="60"/>
      <c r="R95" s="77"/>
      <c r="S95" s="60"/>
      <c r="T95" s="77"/>
      <c r="U95" s="60"/>
      <c r="V95" s="77"/>
      <c r="W95" s="77"/>
      <c r="X95" s="78"/>
      <c r="Y95" s="78"/>
      <c r="Z95" s="78"/>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3:54">
      <c r="C96" s="60"/>
      <c r="D96" s="60"/>
      <c r="E96" s="80"/>
      <c r="F96" s="80"/>
      <c r="G96" s="80"/>
      <c r="H96" s="80"/>
      <c r="I96" s="80"/>
      <c r="J96" s="80"/>
      <c r="K96" s="138"/>
      <c r="L96" s="79"/>
      <c r="M96" s="60"/>
      <c r="N96" s="60"/>
      <c r="O96" s="60"/>
      <c r="P96" s="60"/>
      <c r="Q96" s="60"/>
      <c r="R96" s="77"/>
      <c r="S96" s="60"/>
      <c r="T96" s="77"/>
      <c r="U96" s="60"/>
      <c r="V96" s="77"/>
      <c r="W96" s="77"/>
      <c r="X96" s="78"/>
      <c r="Y96" s="78"/>
      <c r="Z96" s="78"/>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c r="C97" s="60"/>
      <c r="D97" s="60"/>
      <c r="E97" s="80"/>
      <c r="F97" s="80"/>
      <c r="G97" s="80"/>
      <c r="H97" s="80"/>
      <c r="I97" s="80"/>
      <c r="J97" s="80"/>
      <c r="K97" s="138"/>
      <c r="L97" s="79"/>
      <c r="M97" s="60"/>
      <c r="N97" s="60"/>
      <c r="O97" s="60"/>
      <c r="P97" s="60"/>
      <c r="Q97" s="60"/>
      <c r="R97" s="77"/>
      <c r="S97" s="60"/>
      <c r="T97" s="77"/>
      <c r="U97" s="60"/>
      <c r="V97" s="77"/>
      <c r="W97" s="77"/>
      <c r="X97" s="78"/>
      <c r="Y97" s="78"/>
      <c r="Z97" s="78"/>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c r="A98" s="337"/>
      <c r="C98" s="60"/>
      <c r="D98" s="60"/>
      <c r="E98" s="80"/>
      <c r="F98" s="80"/>
      <c r="G98" s="80"/>
      <c r="H98" s="80"/>
      <c r="I98" s="80"/>
      <c r="J98" s="80"/>
      <c r="K98" s="138"/>
      <c r="L98" s="79"/>
      <c r="M98" s="60"/>
      <c r="N98" s="60"/>
      <c r="O98" s="60"/>
      <c r="P98" s="60"/>
      <c r="Q98" s="60"/>
      <c r="R98" s="77"/>
      <c r="S98" s="60"/>
      <c r="T98" s="77"/>
      <c r="U98" s="60"/>
      <c r="V98" s="77"/>
      <c r="W98" s="77"/>
      <c r="X98" s="78"/>
      <c r="Y98" s="78"/>
      <c r="Z98" s="78"/>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37"/>
      <c r="C99" s="60"/>
      <c r="D99" s="60"/>
      <c r="E99" s="80"/>
      <c r="F99" s="80"/>
      <c r="G99" s="80"/>
      <c r="H99" s="80"/>
      <c r="I99" s="80"/>
      <c r="J99" s="80"/>
      <c r="K99" s="138"/>
      <c r="L99" s="79"/>
      <c r="M99" s="60"/>
      <c r="N99" s="60"/>
      <c r="O99" s="60"/>
      <c r="P99" s="60"/>
      <c r="Q99" s="60"/>
      <c r="R99" s="77"/>
      <c r="S99" s="60"/>
      <c r="T99" s="77"/>
      <c r="U99" s="60"/>
      <c r="V99" s="77"/>
      <c r="W99" s="77"/>
      <c r="X99" s="78"/>
      <c r="Y99" s="78"/>
      <c r="Z99" s="78"/>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337"/>
      <c r="C100" s="60"/>
      <c r="D100" s="60"/>
      <c r="E100" s="80"/>
      <c r="F100" s="80"/>
      <c r="G100" s="80"/>
      <c r="H100" s="80"/>
      <c r="I100" s="80"/>
      <c r="J100" s="80"/>
      <c r="K100" s="138"/>
      <c r="L100" s="79"/>
      <c r="M100" s="60"/>
      <c r="N100" s="60"/>
      <c r="O100" s="60"/>
      <c r="P100" s="60"/>
      <c r="Q100" s="60"/>
      <c r="R100" s="77"/>
      <c r="S100" s="60"/>
      <c r="T100" s="77"/>
      <c r="U100" s="60"/>
      <c r="V100" s="77"/>
      <c r="W100" s="77"/>
      <c r="X100" s="78"/>
      <c r="Y100" s="78"/>
      <c r="Z100" s="78"/>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c r="A101" s="337"/>
      <c r="C101" s="60"/>
      <c r="D101" s="60"/>
      <c r="E101" s="80"/>
      <c r="F101" s="80"/>
      <c r="G101" s="80"/>
      <c r="H101" s="80"/>
      <c r="I101" s="80"/>
      <c r="J101" s="80"/>
      <c r="K101" s="138"/>
      <c r="L101" s="79"/>
      <c r="M101" s="60"/>
      <c r="N101" s="60"/>
      <c r="O101" s="60"/>
      <c r="P101" s="60"/>
      <c r="Q101" s="60"/>
      <c r="R101" s="77"/>
      <c r="S101" s="60"/>
      <c r="T101" s="77"/>
      <c r="U101" s="60"/>
      <c r="V101" s="77"/>
      <c r="W101" s="77"/>
      <c r="X101" s="78"/>
      <c r="Y101" s="78"/>
      <c r="Z101" s="78"/>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c r="A102" s="337"/>
      <c r="C102" s="60"/>
      <c r="D102" s="60"/>
      <c r="E102" s="80"/>
      <c r="F102" s="80"/>
      <c r="G102" s="80"/>
      <c r="H102" s="80"/>
      <c r="I102" s="80"/>
      <c r="J102" s="80"/>
      <c r="K102" s="138"/>
      <c r="L102" s="79"/>
      <c r="M102" s="60"/>
      <c r="N102" s="60"/>
      <c r="O102" s="60"/>
      <c r="P102" s="60"/>
      <c r="Q102" s="60"/>
      <c r="R102" s="77"/>
      <c r="S102" s="60"/>
      <c r="T102" s="77"/>
      <c r="U102" s="60"/>
      <c r="V102" s="77"/>
      <c r="W102" s="77"/>
      <c r="X102" s="78"/>
      <c r="Y102" s="78"/>
      <c r="Z102" s="78"/>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c r="A103" s="337"/>
      <c r="C103" s="60"/>
      <c r="D103" s="60"/>
      <c r="E103" s="80"/>
      <c r="F103" s="80"/>
      <c r="G103" s="80"/>
      <c r="H103" s="80"/>
      <c r="I103" s="80"/>
      <c r="J103" s="80"/>
      <c r="K103" s="138"/>
      <c r="L103" s="79"/>
      <c r="M103" s="60"/>
      <c r="N103" s="60"/>
      <c r="O103" s="60"/>
      <c r="P103" s="60"/>
      <c r="Q103" s="60"/>
      <c r="R103" s="77"/>
      <c r="S103" s="60"/>
      <c r="T103" s="77"/>
      <c r="U103" s="60"/>
      <c r="V103" s="77"/>
      <c r="W103" s="77"/>
      <c r="X103" s="78"/>
      <c r="Y103" s="78"/>
      <c r="Z103" s="78"/>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91"/>
    </row>
    <row r="104" spans="1:54">
      <c r="A104" s="337"/>
      <c r="C104" s="337"/>
      <c r="D104" s="337"/>
      <c r="E104" s="80"/>
      <c r="F104" s="80"/>
      <c r="G104" s="80"/>
      <c r="H104" s="80"/>
      <c r="I104" s="80"/>
      <c r="J104" s="80"/>
      <c r="K104" s="139"/>
      <c r="L104" s="90"/>
      <c r="M104" s="337"/>
      <c r="O104" s="337"/>
      <c r="P104" s="337"/>
      <c r="R104" s="46"/>
      <c r="T104" s="46"/>
      <c r="V104" s="46"/>
      <c r="W104" s="46"/>
      <c r="X104" s="82"/>
      <c r="Y104" s="82"/>
      <c r="Z104" s="82"/>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92"/>
    </row>
    <row r="105" spans="1:54">
      <c r="A105" s="337"/>
      <c r="C105" s="337"/>
      <c r="D105" s="337"/>
      <c r="E105" s="80"/>
      <c r="F105" s="80"/>
      <c r="G105" s="80"/>
      <c r="H105" s="80"/>
      <c r="I105" s="80"/>
      <c r="J105" s="80"/>
      <c r="K105" s="139"/>
      <c r="L105" s="90"/>
      <c r="M105" s="337"/>
      <c r="O105" s="337"/>
      <c r="P105" s="337"/>
      <c r="R105" s="46"/>
      <c r="T105" s="46"/>
      <c r="V105" s="46"/>
      <c r="W105" s="46"/>
      <c r="X105" s="82"/>
      <c r="Y105" s="82"/>
      <c r="Z105" s="82"/>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92"/>
    </row>
    <row r="106" spans="1:54">
      <c r="A106" s="337"/>
      <c r="C106" s="337"/>
      <c r="D106" s="337"/>
      <c r="E106" s="80"/>
      <c r="F106" s="80"/>
      <c r="G106" s="80"/>
      <c r="H106" s="80"/>
      <c r="I106" s="80"/>
      <c r="J106" s="80"/>
      <c r="K106" s="139"/>
      <c r="L106" s="90"/>
      <c r="M106" s="337"/>
      <c r="O106" s="337"/>
      <c r="P106" s="337"/>
      <c r="R106" s="46"/>
      <c r="T106" s="46"/>
      <c r="V106" s="46"/>
      <c r="W106" s="46"/>
      <c r="X106" s="82"/>
      <c r="Y106" s="82"/>
      <c r="Z106" s="82"/>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92"/>
    </row>
    <row r="107" spans="1:54">
      <c r="A107" s="337"/>
      <c r="C107" s="337"/>
      <c r="D107" s="337"/>
      <c r="E107" s="80"/>
      <c r="F107" s="80"/>
      <c r="G107" s="80"/>
      <c r="H107" s="80"/>
      <c r="I107" s="80"/>
      <c r="J107" s="80"/>
      <c r="K107" s="139"/>
      <c r="L107" s="90"/>
      <c r="M107" s="337"/>
      <c r="O107" s="337"/>
      <c r="P107" s="337"/>
      <c r="R107" s="46"/>
      <c r="T107" s="46"/>
      <c r="V107" s="46"/>
      <c r="W107" s="46"/>
      <c r="X107" s="82"/>
      <c r="Y107" s="82"/>
      <c r="Z107" s="82"/>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92"/>
    </row>
    <row r="108" spans="1:54">
      <c r="A108" s="337"/>
      <c r="C108" s="337"/>
      <c r="D108" s="337"/>
      <c r="E108" s="80"/>
      <c r="F108" s="80"/>
      <c r="G108" s="80"/>
      <c r="H108" s="80"/>
      <c r="I108" s="80"/>
      <c r="J108" s="80"/>
      <c r="K108" s="139"/>
      <c r="L108" s="90"/>
      <c r="M108" s="337"/>
      <c r="O108" s="337"/>
      <c r="P108" s="337"/>
      <c r="R108" s="46"/>
      <c r="T108" s="46"/>
      <c r="V108" s="46"/>
      <c r="W108" s="46"/>
      <c r="X108" s="82"/>
      <c r="Y108" s="82"/>
      <c r="Z108" s="82"/>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92"/>
    </row>
    <row r="109" spans="1:54">
      <c r="E109" s="3"/>
      <c r="F109" s="3"/>
      <c r="G109" s="3"/>
      <c r="H109" s="3"/>
      <c r="I109" s="3"/>
      <c r="J109" s="3"/>
      <c r="K109" s="140"/>
      <c r="L109" s="7"/>
      <c r="BB109" s="92"/>
    </row>
    <row r="110" spans="1:54">
      <c r="E110" s="3"/>
      <c r="F110" s="3"/>
      <c r="G110" s="3"/>
      <c r="H110" s="3"/>
      <c r="I110" s="3"/>
      <c r="J110" s="3"/>
      <c r="K110" s="140"/>
      <c r="L110" s="7"/>
    </row>
    <row r="111" spans="1:54">
      <c r="E111" s="3"/>
      <c r="F111" s="3"/>
      <c r="G111" s="3"/>
      <c r="H111" s="3"/>
      <c r="I111" s="3"/>
      <c r="J111" s="3"/>
      <c r="K111" s="140"/>
      <c r="L111" s="7"/>
    </row>
    <row r="112" spans="1:54">
      <c r="E112" s="3"/>
      <c r="F112" s="3"/>
      <c r="G112" s="3"/>
      <c r="H112" s="3"/>
      <c r="I112" s="3"/>
      <c r="J112" s="3"/>
      <c r="K112" s="140"/>
      <c r="L112" s="7"/>
    </row>
    <row r="113" spans="1:54">
      <c r="E113" s="8"/>
      <c r="F113" s="8"/>
      <c r="G113" s="8"/>
      <c r="H113" s="8"/>
      <c r="I113" s="8"/>
      <c r="J113" s="8"/>
    </row>
    <row r="114" spans="1:54">
      <c r="E114" s="8"/>
      <c r="F114" s="8"/>
      <c r="G114" s="8"/>
      <c r="H114" s="8"/>
      <c r="I114" s="8"/>
      <c r="J114" s="8"/>
    </row>
    <row r="115" spans="1:54" s="141" customFormat="1">
      <c r="A115" s="6"/>
      <c r="B115" s="337"/>
      <c r="C115" s="6"/>
      <c r="D115" s="6"/>
      <c r="E115" s="8"/>
      <c r="F115" s="8"/>
      <c r="G115" s="8"/>
      <c r="H115" s="8"/>
      <c r="I115" s="8"/>
      <c r="J115" s="8"/>
      <c r="L115" s="6"/>
      <c r="M115" s="6"/>
      <c r="N115" s="337"/>
      <c r="O115" s="6"/>
      <c r="P115" s="6"/>
      <c r="Q115" s="337"/>
      <c r="R115" s="5"/>
      <c r="S115" s="337"/>
      <c r="T115" s="5"/>
      <c r="U115" s="337"/>
      <c r="V115" s="5"/>
      <c r="W115" s="5"/>
      <c r="X115" s="14"/>
      <c r="Y115" s="14"/>
      <c r="Z115" s="14"/>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sheetData>
  <sheetProtection algorithmName="SHA-512" hashValue="bAYf5BiDYMKBMsamyhIMGZ+2nIv2iioT1bYoh/sOevRcppqldtEZZ10/czveJh5slCPCCJypial5SMfmicbEOA==" saltValue="+l7CEb7nqRFo5FNYE93FEA==" spinCount="100000" sheet="1" objects="1" scenarios="1"/>
  <mergeCells count="65">
    <mergeCell ref="G66:K66"/>
    <mergeCell ref="C71:D71"/>
    <mergeCell ref="G71:K71"/>
    <mergeCell ref="C72:D72"/>
    <mergeCell ref="G72:K72"/>
    <mergeCell ref="C68:D68"/>
    <mergeCell ref="G68:K68"/>
    <mergeCell ref="C69:D69"/>
    <mergeCell ref="G69:K69"/>
    <mergeCell ref="C70:D70"/>
    <mergeCell ref="G70:K70"/>
    <mergeCell ref="C67:D67"/>
    <mergeCell ref="C50:D50"/>
    <mergeCell ref="C57:D57"/>
    <mergeCell ref="C59:D59"/>
    <mergeCell ref="C60:D60"/>
    <mergeCell ref="C61:D61"/>
    <mergeCell ref="C62:D62"/>
    <mergeCell ref="C63:D63"/>
    <mergeCell ref="C64:D64"/>
    <mergeCell ref="C65:D65"/>
    <mergeCell ref="C66:D66"/>
    <mergeCell ref="M45:M46"/>
    <mergeCell ref="O45:V46"/>
    <mergeCell ref="O47:V47"/>
    <mergeCell ref="C48:D48"/>
    <mergeCell ref="M48:V49"/>
    <mergeCell ref="C49:D49"/>
    <mergeCell ref="G28:G29"/>
    <mergeCell ref="I28:I29"/>
    <mergeCell ref="C44:D44"/>
    <mergeCell ref="O44:V44"/>
    <mergeCell ref="C32:D32"/>
    <mergeCell ref="C33:D33"/>
    <mergeCell ref="C34:D34"/>
    <mergeCell ref="C38:D38"/>
    <mergeCell ref="C39:D39"/>
    <mergeCell ref="C40:D40"/>
    <mergeCell ref="C41:D41"/>
    <mergeCell ref="M41:M42"/>
    <mergeCell ref="O41:V42"/>
    <mergeCell ref="C42:D42"/>
    <mergeCell ref="C43:D43"/>
    <mergeCell ref="C31:D31"/>
    <mergeCell ref="C25:D25"/>
    <mergeCell ref="C26:D26"/>
    <mergeCell ref="C27:D27"/>
    <mergeCell ref="C28:D29"/>
    <mergeCell ref="AI9:AO10"/>
    <mergeCell ref="C10:D10"/>
    <mergeCell ref="C18:D18"/>
    <mergeCell ref="AI11:AO13"/>
    <mergeCell ref="C15:D15"/>
    <mergeCell ref="C16:D16"/>
    <mergeCell ref="C17:D17"/>
    <mergeCell ref="C19:D19"/>
    <mergeCell ref="C20:D20"/>
    <mergeCell ref="C21:D21"/>
    <mergeCell ref="C22:D22"/>
    <mergeCell ref="C23:D23"/>
    <mergeCell ref="C2:I2"/>
    <mergeCell ref="C5:V5"/>
    <mergeCell ref="O6:O7"/>
    <mergeCell ref="AA9:AB9"/>
    <mergeCell ref="C11:D11"/>
  </mergeCells>
  <dataValidations count="9">
    <dataValidation allowBlank="1" showErrorMessage="1" promptTitle="EN 15804:2012" prompt="Sustainability of construction works - Environmental product declarations - core rules for the product category of construction products, BSi" sqref="C44:D44" xr:uid="{00000000-0002-0000-0800-000000000000}"/>
    <dataValidation allowBlank="1" showErrorMessage="1" sqref="C50:D50" xr:uid="{00000000-0002-0000-0800-000001000000}"/>
    <dataValidation allowBlank="1" showErrorMessage="1" promptTitle="CEN/TR 15941:2010" prompt="Sustainability of construction works - Environmental product declarations - Methodology for selection and use of generic data, BSi" sqref="C33:D33" xr:uid="{00000000-0002-0000-0800-000002000000}"/>
    <dataValidation allowBlank="1" showInputMessage="1" showErrorMessage="1" promptTitle="EN 15804:2012" prompt="Sustainability of construction works - Environmental product declarations - core rules for the product category of construction products, BSi" sqref="C43:D43" xr:uid="{00000000-0002-0000-0800-000003000000}"/>
    <dataValidation allowBlank="1" showInputMessage="1" showErrorMessage="1" promptTitle="EN 15978:2011" prompt="Sustainability of construction works - assessment of environmental performance of buildings - calculation method, BSi" sqref="C28" xr:uid="{00000000-0002-0000-0800-000004000000}"/>
    <dataValidation allowBlank="1" showInputMessage="1" showErrorMessage="1" promptTitle="ISO 14040 &amp; ISO 14044:2006" prompt="Environmental management - Life cycle assessment - Principles and framework &amp; Environmental management - Life cycle assessment - Requirements and guidelines, BSi" sqref="C39:D40" xr:uid="{00000000-0002-0000-0800-000005000000}"/>
    <dataValidation allowBlank="1" showInputMessage="1" showErrorMessage="1" promptTitle="ISO 21930:2007" prompt="Sustainability in building construction- Environmental declaration of building products, BSi" sqref="C42:D42" xr:uid="{00000000-0002-0000-0800-000006000000}"/>
    <dataValidation type="list" allowBlank="1" showInputMessage="1" showErrorMessage="1" sqref="N44:V44" xr:uid="{00000000-0002-0000-0800-000007000000}">
      <formula1>"Industrial, All others"</formula1>
    </dataValidation>
    <dataValidation type="list" allowBlank="1" showInputMessage="1" showErrorMessage="1" sqref="V10:V26 I38:I40 I26:I28 I9:I11 I15:I19 I42:I44 R28:R34 R36:R37 V36:V37 R10:R26 I62:I65 I32:I34 I48:I50 V28:V34" xr:uid="{00000000-0002-0000-0800-000008000000}">
      <formula1>"Y, N"</formula1>
    </dataValidation>
  </dataValidations>
  <pageMargins left="0.70866141732283472" right="0.70866141732283472" top="0.74803149606299213" bottom="0.74803149606299213" header="0.31496062992125984" footer="0.31496062992125984"/>
  <pageSetup paperSize="9" scale="50" orientation="landscape" verticalDpi="599"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AED53369A40C479E606D250AC40773" ma:contentTypeVersion="12" ma:contentTypeDescription="Create a new document." ma:contentTypeScope="" ma:versionID="f16b62d48c22df38aebf19eeb273b545">
  <xsd:schema xmlns:xsd="http://www.w3.org/2001/XMLSchema" xmlns:xs="http://www.w3.org/2001/XMLSchema" xmlns:p="http://schemas.microsoft.com/office/2006/metadata/properties" xmlns:ns2="3851e051-9be9-475c-a246-5571e8dd2d5d" xmlns:ns3="6d456677-2d6b-4a4c-b93c-0a35d0291704" targetNamespace="http://schemas.microsoft.com/office/2006/metadata/properties" ma:root="true" ma:fieldsID="3bcc3880bf3692f0bdaa935c71354411" ns2:_="" ns3:_="">
    <xsd:import namespace="3851e051-9be9-475c-a246-5571e8dd2d5d"/>
    <xsd:import namespace="6d456677-2d6b-4a4c-b93c-0a35d02917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1e051-9be9-475c-a246-5571e8dd2d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456677-2d6b-4a4c-b93c-0a35d029170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E05D48-D8D3-46BC-B6A1-A2A87D7DE253}"/>
</file>

<file path=customXml/itemProps2.xml><?xml version="1.0" encoding="utf-8"?>
<ds:datastoreItem xmlns:ds="http://schemas.openxmlformats.org/officeDocument/2006/customXml" ds:itemID="{3506CCF2-4235-4397-B7DF-430F7D08265F}">
  <ds:schemaRefs>
    <ds:schemaRef ds:uri="http://schemas.microsoft.com/sharepoint/v3/contenttype/forms"/>
  </ds:schemaRefs>
</ds:datastoreItem>
</file>

<file path=customXml/itemProps3.xml><?xml version="1.0" encoding="utf-8"?>
<ds:datastoreItem xmlns:ds="http://schemas.openxmlformats.org/officeDocument/2006/customXml" ds:itemID="{1482DAC3-46D9-48A4-BD5E-4C8AE8A748B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Guidance</vt:lpstr>
      <vt:lpstr>Mat01 Calculator</vt:lpstr>
      <vt:lpstr>ByggLCA</vt:lpstr>
      <vt:lpstr>Conpact</vt:lpstr>
      <vt:lpstr>OneClickLCA(IMPACTCt_15804)</vt:lpstr>
      <vt:lpstr>OneClickLCA-IES(IMPACTCt_15804)</vt:lpstr>
      <vt:lpstr>OneClickLCA(Int,ES,NOR,SE) </vt:lpstr>
      <vt:lpstr>OneClickLCA-IES(Int,ES,NOR,SE)</vt:lpstr>
      <vt:lpstr>eTool(IMPACTCt_2008)</vt:lpstr>
      <vt:lpstr>eTool(IMPACTct_15804)</vt:lpstr>
      <vt:lpstr>IMPACT_IES-VE 2013</vt:lpstr>
      <vt:lpstr>Green Guide</vt:lpstr>
      <vt:lpstr>COCON</vt:lpstr>
      <vt:lpstr>E-LICCO</vt:lpstr>
      <vt:lpstr>ELODIE</vt:lpstr>
      <vt:lpstr>360optimi</vt:lpstr>
      <vt:lpstr>MRPI Freetool MPG</vt:lpstr>
      <vt:lpstr>novaEQUER</vt:lpstr>
      <vt:lpstr>SBS Building Sustainability</vt:lpstr>
      <vt:lpstr>Anavitor_ECO2</vt:lpstr>
      <vt:lpstr>TOTEM</vt:lpstr>
      <vt:lpstr>Vizcab</vt:lpstr>
      <vt:lpstr>VKaLCA-tool</vt:lpstr>
      <vt:lpstr>Version Control</vt:lpstr>
    </vt:vector>
  </TitlesOfParts>
  <Company>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Doran;Glen Watts</dc:creator>
  <cp:lastModifiedBy>Wiseman, Tim</cp:lastModifiedBy>
  <cp:lastPrinted>2012-12-10T12:03:00Z</cp:lastPrinted>
  <dcterms:created xsi:type="dcterms:W3CDTF">2012-10-01T09:18:46Z</dcterms:created>
  <dcterms:modified xsi:type="dcterms:W3CDTF">2022-02-09T08:55:18Z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0x010100EBAED53369A40C479E606D250AC40773</vt:lpwstr>
  </property>
</Properties>
</file>